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6-2030 ИП плановые расчеты\Расчеты в прогнозныз ценах 2026-2030 (Пр. МЭ №10 от 17.01.19г.)\"/>
    </mc:Choice>
  </mc:AlternateContent>
  <xr:revisionPtr revIDLastSave="0" documentId="13_ncr:1_{436A4D51-C832-4B82-AE02-D8294AC063ED}" xr6:coauthVersionLast="47" xr6:coauthVersionMax="47" xr10:uidLastSave="{00000000-0000-0000-0000-000000000000}"/>
  <bookViews>
    <workbookView xWindow="-120" yWindow="-120" windowWidth="29040" windowHeight="15840" xr2:uid="{84358352-F870-4003-8928-4019E77164FF}"/>
  </bookViews>
  <sheets>
    <sheet name="сметный расчёт" sheetId="1" r:id="rId1"/>
  </sheets>
  <definedNames>
    <definedName name="_xlnm.Print_Area" localSheetId="0">'сметный расчёт'!$A$1:$J$39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27" i="1"/>
  <c r="G18" i="1"/>
  <c r="G16" i="1"/>
  <c r="G17" i="1" s="1"/>
  <c r="G19" i="1" s="1"/>
</calcChain>
</file>

<file path=xl/sharedStrings.xml><?xml version="1.0" encoding="utf-8"?>
<sst xmlns="http://schemas.openxmlformats.org/spreadsheetml/2006/main" count="30" uniqueCount="25">
  <si>
    <t>Наименование документа</t>
  </si>
  <si>
    <t>Подготовка и устройство территории ПС, 1м2 (Приказ Министерства Энергерики РФ от 26 февраля 2024 г. N 131, таб. Б1, стр. 49),                       тыс. руб</t>
  </si>
  <si>
    <t>Таб. Э1 КТП киоскового типа, тыс.руб</t>
  </si>
  <si>
    <t>Таб. Э2 КТП мачтовые, тыс.руб</t>
  </si>
  <si>
    <t>Таб. Э3 КТП блочные, тыс.руб</t>
  </si>
  <si>
    <t>Площадь подготовки, м2</t>
  </si>
  <si>
    <t>Кол-во трансф-ов</t>
  </si>
  <si>
    <t>тыс. руб</t>
  </si>
  <si>
    <t>Мощность</t>
  </si>
  <si>
    <t>цена</t>
  </si>
  <si>
    <t>Стоимость подстанции (Приказ Министерства Энергерики РФ от 26 февраля 2024 г. N 131, таб. Э1), тыс. руб</t>
  </si>
  <si>
    <t>Минэконом развития Прогноз соц-эконом развития РФ на период до 2030 г, Индекс дефлятор</t>
  </si>
  <si>
    <t>-</t>
  </si>
  <si>
    <t>Итого, без НДС, тыс. руб</t>
  </si>
  <si>
    <t>НДС, 20%, тыс. руб</t>
  </si>
  <si>
    <t>С НДС, тыс. руб</t>
  </si>
  <si>
    <t>Составил ___________________ инженер ПТО Е.А. Коренова</t>
  </si>
  <si>
    <t>Сметный расчет стоимости реализации инвестиционного проекта</t>
  </si>
  <si>
    <t>Муниципальное унитарное предприятие "Горно-Алтайское городское предприятие электрических сетей"</t>
  </si>
  <si>
    <t>P_2609_ГОРСЕТЬ</t>
  </si>
  <si>
    <t>Год реконструкции 2026</t>
  </si>
  <si>
    <t>Реконструкция ГКТП № 137 (400 кВА)  ул. Дубовая роща, (Увеличение мощности подстанции, вынос с территории режимного объекта к центру нагрузок, замена устаревшего оборудования)</t>
  </si>
  <si>
    <t xml:space="preserve"> (наименование инвестиционного проекта)</t>
  </si>
  <si>
    <t>(идентификатор инвестиционного проекта)</t>
  </si>
  <si>
    <t>(фирменное наименование субъекта электроэнергетики)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</si>
</sst>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Fill="1"/>
    <xf numFmtId="0" fontId="4" fillId="0" borderId="0" xfId="0" applyFont="1" applyFill="1"/>
    <xf numFmtId="0" fontId="6" fillId="0" borderId="0" xfId="0" applyFont="1" applyFill="1"/>
    <xf numFmtId="0" fontId="2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0" fontId="4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/>
    <xf numFmtId="164" fontId="0" fillId="0" borderId="1" xfId="0" applyNumberFormat="1" applyFill="1" applyBorder="1"/>
    <xf numFmtId="0" fontId="0" fillId="0" borderId="1" xfId="0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2" xfId="0" applyFill="1" applyBorder="1" applyAlignment="1">
      <alignment horizontal="right"/>
    </xf>
    <xf numFmtId="0" fontId="0" fillId="0" borderId="3" xfId="0" applyFill="1" applyBorder="1" applyAlignment="1">
      <alignment horizontal="right"/>
    </xf>
    <xf numFmtId="0" fontId="0" fillId="0" borderId="4" xfId="0" applyFill="1" applyBorder="1" applyAlignment="1">
      <alignment horizontal="right"/>
    </xf>
    <xf numFmtId="0" fontId="0" fillId="0" borderId="2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2" xfId="0" applyFill="1" applyBorder="1" applyAlignment="1">
      <alignment horizontal="right" wrapText="1"/>
    </xf>
    <xf numFmtId="0" fontId="0" fillId="0" borderId="3" xfId="0" applyFill="1" applyBorder="1" applyAlignment="1">
      <alignment horizontal="right" wrapText="1"/>
    </xf>
    <xf numFmtId="0" fontId="0" fillId="0" borderId="4" xfId="0" applyFill="1" applyBorder="1" applyAlignment="1">
      <alignment horizontal="right" wrapText="1"/>
    </xf>
    <xf numFmtId="0" fontId="0" fillId="0" borderId="1" xfId="0" applyFill="1" applyBorder="1" applyAlignment="1">
      <alignment horizont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6BDD5-4E6A-4741-BBEE-9370890F201D}">
  <dimension ref="A1:W39"/>
  <sheetViews>
    <sheetView tabSelected="1" view="pageBreakPreview" zoomScale="115" zoomScaleNormal="100" zoomScaleSheetLayoutView="115" workbookViewId="0">
      <selection activeCell="B10" sqref="B10:I10"/>
    </sheetView>
  </sheetViews>
  <sheetFormatPr defaultColWidth="9" defaultRowHeight="15" x14ac:dyDescent="0.25"/>
  <cols>
    <col min="1" max="1" width="2.140625" style="1" customWidth="1"/>
    <col min="2" max="2" width="9.140625" style="1" customWidth="1"/>
    <col min="3" max="3" width="23.5703125" style="1" customWidth="1"/>
    <col min="4" max="4" width="9.140625" style="1" customWidth="1"/>
    <col min="5" max="5" width="9" style="1"/>
    <col min="6" max="6" width="9.140625" style="1" customWidth="1"/>
    <col min="7" max="9" width="9" style="1"/>
    <col min="10" max="10" width="5.5703125" style="1" customWidth="1"/>
    <col min="11" max="13" width="9" style="1"/>
    <col min="14" max="14" width="12.140625" style="1" customWidth="1"/>
    <col min="15" max="17" width="9" style="1"/>
    <col min="18" max="18" width="11.5703125" style="1" customWidth="1"/>
    <col min="19" max="20" width="9" style="1"/>
    <col min="21" max="21" width="12.42578125" style="1" customWidth="1"/>
    <col min="22" max="16384" width="9" style="1"/>
  </cols>
  <sheetData>
    <row r="1" spans="1:23" ht="15.75" x14ac:dyDescent="0.25">
      <c r="C1" s="20" t="s">
        <v>20</v>
      </c>
      <c r="D1" s="20"/>
      <c r="E1" s="20"/>
      <c r="F1" s="20"/>
      <c r="G1" s="20"/>
      <c r="H1" s="20"/>
      <c r="I1" s="20"/>
      <c r="J1" s="2"/>
    </row>
    <row r="2" spans="1:23" ht="18.75" x14ac:dyDescent="0.3">
      <c r="C2" s="21" t="s">
        <v>17</v>
      </c>
      <c r="D2" s="21"/>
      <c r="E2" s="21"/>
      <c r="F2" s="21"/>
      <c r="G2" s="21"/>
      <c r="H2" s="21"/>
      <c r="I2" s="21"/>
    </row>
    <row r="4" spans="1:23" ht="30.75" customHeight="1" x14ac:dyDescent="0.25">
      <c r="A4" s="22" t="s">
        <v>18</v>
      </c>
      <c r="B4" s="22"/>
      <c r="C4" s="22"/>
      <c r="D4" s="22"/>
      <c r="E4" s="22"/>
      <c r="F4" s="22"/>
      <c r="G4" s="22"/>
      <c r="H4" s="22"/>
      <c r="I4" s="22"/>
      <c r="J4" s="3"/>
    </row>
    <row r="5" spans="1:23" x14ac:dyDescent="0.25">
      <c r="A5" s="13" t="s">
        <v>24</v>
      </c>
      <c r="B5" s="13"/>
      <c r="C5" s="13"/>
      <c r="D5" s="13"/>
      <c r="E5" s="13"/>
      <c r="F5" s="13"/>
      <c r="G5" s="13"/>
      <c r="H5" s="13"/>
      <c r="I5" s="13"/>
      <c r="J5" s="13"/>
    </row>
    <row r="7" spans="1:23" x14ac:dyDescent="0.25">
      <c r="A7" s="14" t="s">
        <v>19</v>
      </c>
      <c r="B7" s="14"/>
      <c r="C7" s="14"/>
      <c r="D7" s="14"/>
      <c r="E7" s="14"/>
      <c r="F7" s="14"/>
      <c r="G7" s="14"/>
      <c r="H7" s="14"/>
      <c r="I7" s="14"/>
      <c r="J7" s="14"/>
    </row>
    <row r="8" spans="1:23" x14ac:dyDescent="0.25">
      <c r="C8" s="13" t="s">
        <v>23</v>
      </c>
      <c r="D8" s="13"/>
      <c r="E8" s="13"/>
      <c r="F8" s="13"/>
      <c r="G8" s="13"/>
      <c r="H8" s="13"/>
    </row>
    <row r="10" spans="1:23" ht="48.75" customHeight="1" x14ac:dyDescent="0.25">
      <c r="B10" s="23" t="s">
        <v>21</v>
      </c>
      <c r="C10" s="23"/>
      <c r="D10" s="23"/>
      <c r="E10" s="23"/>
      <c r="F10" s="23"/>
      <c r="G10" s="23"/>
      <c r="H10" s="23"/>
      <c r="I10" s="23"/>
      <c r="J10" s="4"/>
    </row>
    <row r="11" spans="1:23" x14ac:dyDescent="0.25">
      <c r="C11" s="13" t="s">
        <v>22</v>
      </c>
      <c r="D11" s="24"/>
      <c r="E11" s="24"/>
      <c r="F11" s="24"/>
      <c r="G11" s="24"/>
      <c r="H11" s="24"/>
      <c r="I11" s="24"/>
    </row>
    <row r="12" spans="1:23" ht="33.75" customHeight="1" x14ac:dyDescent="0.25">
      <c r="B12" s="4"/>
      <c r="C12" s="4"/>
      <c r="D12" s="4"/>
      <c r="E12" s="4"/>
      <c r="F12" s="4"/>
      <c r="G12" s="4"/>
      <c r="H12" s="4"/>
      <c r="J12" s="4"/>
    </row>
    <row r="13" spans="1:23" x14ac:dyDescent="0.25">
      <c r="C13" s="5"/>
      <c r="D13" s="5"/>
      <c r="E13" s="5"/>
      <c r="F13" s="5"/>
      <c r="G13" s="5"/>
      <c r="H13" s="5"/>
      <c r="I13" s="5"/>
    </row>
    <row r="14" spans="1:23" ht="15.75" x14ac:dyDescent="0.25">
      <c r="C14" s="35" t="s">
        <v>0</v>
      </c>
      <c r="D14" s="35"/>
      <c r="E14" s="35"/>
      <c r="F14" s="6"/>
      <c r="G14" s="7"/>
    </row>
    <row r="15" spans="1:23" ht="57.75" customHeight="1" x14ac:dyDescent="0.25">
      <c r="C15" s="28" t="s">
        <v>1</v>
      </c>
      <c r="D15" s="28"/>
      <c r="E15" s="28"/>
      <c r="F15" s="8"/>
      <c r="G15" s="8">
        <v>6.26</v>
      </c>
      <c r="N15" s="1" t="s">
        <v>2</v>
      </c>
      <c r="R15" s="1" t="s">
        <v>3</v>
      </c>
      <c r="U15" s="1" t="s">
        <v>4</v>
      </c>
    </row>
    <row r="16" spans="1:23" ht="21.75" customHeight="1" x14ac:dyDescent="0.25">
      <c r="C16" s="36" t="s">
        <v>5</v>
      </c>
      <c r="D16" s="37"/>
      <c r="E16" s="38"/>
      <c r="F16" s="8"/>
      <c r="G16" s="8">
        <f>3*3</f>
        <v>9</v>
      </c>
      <c r="N16" s="8"/>
      <c r="O16" s="18" t="s">
        <v>6</v>
      </c>
      <c r="P16" s="19"/>
      <c r="R16" s="8"/>
      <c r="S16" s="9"/>
      <c r="U16" s="8"/>
      <c r="V16" s="18" t="s">
        <v>6</v>
      </c>
      <c r="W16" s="19"/>
    </row>
    <row r="17" spans="3:23" x14ac:dyDescent="0.25">
      <c r="C17" s="25" t="s">
        <v>7</v>
      </c>
      <c r="D17" s="26"/>
      <c r="E17" s="26"/>
      <c r="F17" s="27"/>
      <c r="G17" s="10">
        <f>G15*G16</f>
        <v>56.339999999999996</v>
      </c>
      <c r="N17" s="8" t="s">
        <v>8</v>
      </c>
      <c r="O17" s="8">
        <v>1</v>
      </c>
      <c r="P17" s="8">
        <v>2</v>
      </c>
      <c r="R17" s="8" t="s">
        <v>8</v>
      </c>
      <c r="S17" s="8" t="s">
        <v>9</v>
      </c>
      <c r="U17" s="8" t="s">
        <v>8</v>
      </c>
      <c r="V17" s="8">
        <v>1</v>
      </c>
      <c r="W17" s="8">
        <v>2</v>
      </c>
    </row>
    <row r="18" spans="3:23" ht="47.25" customHeight="1" x14ac:dyDescent="0.25">
      <c r="C18" s="28" t="s">
        <v>10</v>
      </c>
      <c r="D18" s="28"/>
      <c r="E18" s="28"/>
      <c r="F18" s="8"/>
      <c r="G18" s="8">
        <f>O21</f>
        <v>1786.74</v>
      </c>
      <c r="N18" s="8">
        <v>100</v>
      </c>
      <c r="O18" s="8">
        <v>1204.3800000000001</v>
      </c>
      <c r="P18" s="8">
        <v>3280.33</v>
      </c>
      <c r="R18" s="8">
        <v>63</v>
      </c>
      <c r="S18" s="8">
        <v>1049.95</v>
      </c>
      <c r="U18" s="8">
        <v>100</v>
      </c>
      <c r="V18" s="8">
        <v>6552.21</v>
      </c>
      <c r="W18" s="8">
        <v>10104.57</v>
      </c>
    </row>
    <row r="19" spans="3:23" ht="30.75" customHeight="1" x14ac:dyDescent="0.25">
      <c r="C19" s="15" t="s">
        <v>7</v>
      </c>
      <c r="D19" s="16"/>
      <c r="E19" s="16"/>
      <c r="F19" s="17"/>
      <c r="G19" s="10">
        <f>G18+G17</f>
        <v>1843.08</v>
      </c>
      <c r="N19" s="8">
        <v>160</v>
      </c>
      <c r="O19" s="8">
        <v>1288.9100000000001</v>
      </c>
      <c r="P19" s="8">
        <v>3449.39</v>
      </c>
      <c r="R19" s="8">
        <v>100</v>
      </c>
      <c r="S19" s="8">
        <v>1244.21</v>
      </c>
      <c r="U19" s="8">
        <v>160</v>
      </c>
      <c r="V19" s="8">
        <v>8143.31</v>
      </c>
      <c r="W19" s="8">
        <v>12450.41</v>
      </c>
    </row>
    <row r="20" spans="3:23" ht="30.75" customHeight="1" x14ac:dyDescent="0.25">
      <c r="C20" s="29" t="s">
        <v>11</v>
      </c>
      <c r="D20" s="30"/>
      <c r="E20" s="30"/>
      <c r="F20" s="8">
        <v>2024</v>
      </c>
      <c r="G20" s="11">
        <v>1.0740000000000001</v>
      </c>
      <c r="N20" s="8">
        <v>250</v>
      </c>
      <c r="O20" s="8">
        <v>1338.63</v>
      </c>
      <c r="P20" s="8">
        <v>4344.38</v>
      </c>
      <c r="R20" s="8">
        <v>160</v>
      </c>
      <c r="S20" s="8">
        <v>1279.01</v>
      </c>
      <c r="U20" s="8">
        <v>250</v>
      </c>
      <c r="V20" s="8">
        <v>8541.08</v>
      </c>
      <c r="W20" s="8">
        <v>12744.04</v>
      </c>
    </row>
    <row r="21" spans="3:23" x14ac:dyDescent="0.25">
      <c r="C21" s="31"/>
      <c r="D21" s="32"/>
      <c r="E21" s="32"/>
      <c r="F21" s="8">
        <v>2025</v>
      </c>
      <c r="G21" s="11">
        <v>1.0609999999999999</v>
      </c>
      <c r="N21" s="8">
        <v>400</v>
      </c>
      <c r="O21" s="8">
        <v>1786.74</v>
      </c>
      <c r="P21" s="8">
        <v>5081.92</v>
      </c>
      <c r="R21" s="8">
        <v>250</v>
      </c>
      <c r="S21" s="8">
        <v>1512.7</v>
      </c>
      <c r="U21" s="8">
        <v>400</v>
      </c>
      <c r="V21" s="8">
        <v>8889.14</v>
      </c>
      <c r="W21" s="8">
        <v>15877.84</v>
      </c>
    </row>
    <row r="22" spans="3:23" x14ac:dyDescent="0.25">
      <c r="C22" s="31"/>
      <c r="D22" s="32"/>
      <c r="E22" s="32"/>
      <c r="F22" s="8">
        <v>2026</v>
      </c>
      <c r="G22" s="11">
        <v>1.0529999999999999</v>
      </c>
      <c r="N22" s="8">
        <v>630</v>
      </c>
      <c r="O22" s="8">
        <v>3571.53</v>
      </c>
      <c r="P22" s="8">
        <v>5360.36</v>
      </c>
      <c r="R22" s="8"/>
      <c r="S22" s="8"/>
      <c r="U22" s="8">
        <v>630</v>
      </c>
      <c r="V22" s="8">
        <v>9684.68</v>
      </c>
      <c r="W22" s="8">
        <v>17548.490000000002</v>
      </c>
    </row>
    <row r="23" spans="3:23" x14ac:dyDescent="0.25">
      <c r="C23" s="31"/>
      <c r="D23" s="32"/>
      <c r="E23" s="32"/>
      <c r="F23" s="8">
        <v>2027</v>
      </c>
      <c r="G23" s="11">
        <v>1.0449999999999999</v>
      </c>
      <c r="N23" s="8">
        <v>1000</v>
      </c>
      <c r="O23" s="8">
        <v>3840.03</v>
      </c>
      <c r="P23" s="8">
        <v>5897.36</v>
      </c>
      <c r="U23" s="8">
        <v>1000</v>
      </c>
      <c r="V23" s="8">
        <v>10579.68</v>
      </c>
      <c r="W23" s="8">
        <v>19427.98</v>
      </c>
    </row>
    <row r="24" spans="3:23" x14ac:dyDescent="0.25">
      <c r="C24" s="31"/>
      <c r="D24" s="32"/>
      <c r="E24" s="32"/>
      <c r="F24" s="8">
        <v>2028</v>
      </c>
      <c r="G24" s="11">
        <v>1.0449999999999999</v>
      </c>
      <c r="N24" s="8">
        <v>1250</v>
      </c>
      <c r="O24" s="8">
        <v>4557.4799999999996</v>
      </c>
      <c r="P24" s="12" t="s">
        <v>12</v>
      </c>
      <c r="U24" s="8">
        <v>1250</v>
      </c>
      <c r="V24" s="8">
        <v>10778.56</v>
      </c>
      <c r="W24" s="12">
        <v>19845.64</v>
      </c>
    </row>
    <row r="25" spans="3:23" x14ac:dyDescent="0.25">
      <c r="C25" s="31"/>
      <c r="D25" s="32"/>
      <c r="E25" s="32"/>
      <c r="F25" s="8">
        <v>2029</v>
      </c>
      <c r="G25" s="11">
        <v>1.0449999999999999</v>
      </c>
      <c r="N25" s="8">
        <v>1600</v>
      </c>
      <c r="O25" s="8">
        <v>5203.8599999999997</v>
      </c>
      <c r="P25" s="12" t="s">
        <v>12</v>
      </c>
      <c r="U25" s="8">
        <v>1600</v>
      </c>
      <c r="V25" s="8">
        <v>13553.04</v>
      </c>
      <c r="W25" s="12">
        <v>25597.74</v>
      </c>
    </row>
    <row r="26" spans="3:23" x14ac:dyDescent="0.25">
      <c r="C26" s="33"/>
      <c r="D26" s="34"/>
      <c r="E26" s="34"/>
      <c r="F26" s="8">
        <v>2030</v>
      </c>
      <c r="G26" s="11">
        <v>1.0449999999999999</v>
      </c>
    </row>
    <row r="27" spans="3:23" x14ac:dyDescent="0.25">
      <c r="C27" s="15" t="s">
        <v>13</v>
      </c>
      <c r="D27" s="16"/>
      <c r="E27" s="16"/>
      <c r="F27" s="17"/>
      <c r="G27" s="10">
        <f>G19*G20*G21*G22</f>
        <v>2211.5268826653601</v>
      </c>
    </row>
    <row r="28" spans="3:23" x14ac:dyDescent="0.25">
      <c r="C28" s="15" t="s">
        <v>14</v>
      </c>
      <c r="D28" s="16"/>
      <c r="E28" s="16"/>
      <c r="F28" s="17"/>
      <c r="G28" s="10">
        <f>G27*20/100</f>
        <v>442.30537653307198</v>
      </c>
    </row>
    <row r="29" spans="3:23" x14ac:dyDescent="0.25">
      <c r="C29" s="15" t="s">
        <v>15</v>
      </c>
      <c r="D29" s="16"/>
      <c r="E29" s="16"/>
      <c r="F29" s="17"/>
      <c r="G29" s="10">
        <f>G27+G28</f>
        <v>2653.832259198432</v>
      </c>
    </row>
    <row r="39" spans="3:3" x14ac:dyDescent="0.25">
      <c r="C39" s="1" t="s">
        <v>16</v>
      </c>
    </row>
  </sheetData>
  <mergeCells count="20">
    <mergeCell ref="C1:I1"/>
    <mergeCell ref="C2:I2"/>
    <mergeCell ref="A4:I4"/>
    <mergeCell ref="B10:I10"/>
    <mergeCell ref="C11:I11"/>
    <mergeCell ref="C8:H8"/>
    <mergeCell ref="A5:J5"/>
    <mergeCell ref="A7:J7"/>
    <mergeCell ref="C29:F29"/>
    <mergeCell ref="V16:W16"/>
    <mergeCell ref="O16:P16"/>
    <mergeCell ref="C17:F17"/>
    <mergeCell ref="C18:E18"/>
    <mergeCell ref="C19:F19"/>
    <mergeCell ref="C20:E26"/>
    <mergeCell ref="C27:F27"/>
    <mergeCell ref="C28:F28"/>
    <mergeCell ref="C14:E14"/>
    <mergeCell ref="C15:E15"/>
    <mergeCell ref="C16:E16"/>
  </mergeCells>
  <pageMargins left="0.7" right="0.7" top="0.75" bottom="0.75" header="0.3" footer="0.3"/>
  <pageSetup paperSize="9" scale="8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сметный расчёт</vt:lpstr>
      <vt:lpstr>'сметный расчёт'!Область_печати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Root</dc:creator>
  <cp:lastModifiedBy>Root</cp:lastModifiedBy>
  <dcterms:created xsi:type="dcterms:W3CDTF">2025-04-21T09:04:24Z</dcterms:created>
  <dcterms:modified xsi:type="dcterms:W3CDTF">2025-04-27T08:32:22Z</dcterms:modified>
</cp:coreProperties>
</file>