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968DC433-9CAA-4609-9B16-21E3C5B9D44A}" xr6:coauthVersionLast="47" xr6:coauthVersionMax="47" xr10:uidLastSave="{00000000-0000-0000-0000-000000000000}"/>
  <bookViews>
    <workbookView xWindow="-120" yWindow="-120" windowWidth="29040" windowHeight="15840" tabRatio="859" activeTab="2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9" l="1"/>
  <c r="W57" i="9"/>
  <c r="S57" i="9"/>
  <c r="O57" i="9"/>
  <c r="E57" i="9"/>
  <c r="C50" i="9"/>
  <c r="C42" i="9"/>
  <c r="F42" i="9" s="1"/>
  <c r="C33" i="9"/>
  <c r="F33" i="9" s="1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M50" i="9"/>
  <c r="M57" i="9" s="1"/>
  <c r="K57" i="9"/>
  <c r="I50" i="9"/>
  <c r="I57" i="9" s="1"/>
  <c r="AB57" i="9" s="1"/>
  <c r="G57" i="9"/>
  <c r="C57" i="9" s="1"/>
  <c r="Y49" i="9"/>
  <c r="W49" i="9"/>
  <c r="U49" i="9"/>
  <c r="S49" i="9"/>
  <c r="Q49" i="9"/>
  <c r="O49" i="9"/>
  <c r="M49" i="9"/>
  <c r="K49" i="9"/>
  <c r="I49" i="9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G48" i="9"/>
  <c r="F48" i="9"/>
  <c r="E48" i="9"/>
  <c r="D48" i="9"/>
  <c r="C48" i="9"/>
  <c r="Y47" i="9"/>
  <c r="W47" i="9"/>
  <c r="W56" i="9" s="1"/>
  <c r="U47" i="9"/>
  <c r="S47" i="9"/>
  <c r="Q47" i="9"/>
  <c r="O47" i="9"/>
  <c r="O56" i="9" s="1"/>
  <c r="M47" i="9"/>
  <c r="K47" i="9"/>
  <c r="I47" i="9"/>
  <c r="G47" i="9"/>
  <c r="AA47" i="9" s="1"/>
  <c r="F47" i="9"/>
  <c r="E47" i="9"/>
  <c r="D47" i="9"/>
  <c r="C47" i="9"/>
  <c r="C56" i="9" s="1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G45" i="9"/>
  <c r="AA45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U44" i="9"/>
  <c r="U53" i="9" s="1"/>
  <c r="S44" i="9"/>
  <c r="Q44" i="9"/>
  <c r="Q53" i="9" s="1"/>
  <c r="O44" i="9"/>
  <c r="O53" i="9" s="1"/>
  <c r="M44" i="9"/>
  <c r="M53" i="9" s="1"/>
  <c r="K44" i="9"/>
  <c r="I44" i="9"/>
  <c r="G44" i="9"/>
  <c r="G43" i="9" s="1"/>
  <c r="F44" i="9"/>
  <c r="E44" i="9"/>
  <c r="E53" i="9" s="1"/>
  <c r="D44" i="9"/>
  <c r="D53" i="9" s="1"/>
  <c r="C44" i="9"/>
  <c r="C53" i="9" s="1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G35" i="9"/>
  <c r="F35" i="9"/>
  <c r="E35" i="9"/>
  <c r="D35" i="9"/>
  <c r="C35" i="9"/>
  <c r="AB34" i="9"/>
  <c r="AB33" i="9"/>
  <c r="AB32" i="9"/>
  <c r="AA32" i="9"/>
  <c r="AB31" i="9"/>
  <c r="AA31" i="9"/>
  <c r="Y30" i="9"/>
  <c r="Y52" i="9" s="1"/>
  <c r="U30" i="9"/>
  <c r="U52" i="9" s="1"/>
  <c r="Q30" i="9"/>
  <c r="Q52" i="9" s="1"/>
  <c r="M30" i="9"/>
  <c r="M52" i="9" s="1"/>
  <c r="K30" i="9"/>
  <c r="I30" i="9"/>
  <c r="I52" i="9" s="1"/>
  <c r="G30" i="9"/>
  <c r="E30" i="9"/>
  <c r="E52" i="9" s="1"/>
  <c r="D30" i="9"/>
  <c r="D52" i="9" s="1"/>
  <c r="AB29" i="9"/>
  <c r="AA29" i="9"/>
  <c r="AB28" i="9"/>
  <c r="AA28" i="9"/>
  <c r="AB27" i="9"/>
  <c r="W34" i="9"/>
  <c r="AB26" i="9"/>
  <c r="AA26" i="9"/>
  <c r="AB25" i="9"/>
  <c r="AA25" i="9"/>
  <c r="Y24" i="9"/>
  <c r="U24" i="9"/>
  <c r="Q24" i="9"/>
  <c r="M24" i="9"/>
  <c r="I24" i="9"/>
  <c r="E24" i="9"/>
  <c r="D24" i="9"/>
  <c r="K53" i="9" l="1"/>
  <c r="K43" i="9"/>
  <c r="S53" i="9"/>
  <c r="S43" i="9"/>
  <c r="W53" i="9"/>
  <c r="W43" i="9"/>
  <c r="F53" i="9"/>
  <c r="F43" i="9"/>
  <c r="K52" i="9"/>
  <c r="K27" i="9"/>
  <c r="K24" i="9" s="1"/>
  <c r="G52" i="9"/>
  <c r="G27" i="9"/>
  <c r="G24" i="9" s="1"/>
  <c r="M43" i="9"/>
  <c r="AA35" i="9"/>
  <c r="C43" i="9"/>
  <c r="O43" i="9"/>
  <c r="AB44" i="9"/>
  <c r="AB46" i="9"/>
  <c r="F56" i="9"/>
  <c r="M56" i="9"/>
  <c r="U56" i="9"/>
  <c r="AB48" i="9"/>
  <c r="AA57" i="9"/>
  <c r="U43" i="9"/>
  <c r="AA33" i="9"/>
  <c r="AB24" i="9"/>
  <c r="AB35" i="9"/>
  <c r="D43" i="9"/>
  <c r="I43" i="9"/>
  <c r="Q43" i="9"/>
  <c r="Y43" i="9"/>
  <c r="AB45" i="9"/>
  <c r="D56" i="9"/>
  <c r="AB47" i="9"/>
  <c r="Q56" i="9"/>
  <c r="Y56" i="9"/>
  <c r="AB49" i="9"/>
  <c r="E43" i="9"/>
  <c r="AA44" i="9"/>
  <c r="AA46" i="9"/>
  <c r="E56" i="9"/>
  <c r="K56" i="9"/>
  <c r="S56" i="9"/>
  <c r="AA48" i="9"/>
  <c r="S34" i="9"/>
  <c r="S30" i="9" s="1"/>
  <c r="C30" i="9"/>
  <c r="C27" i="9" s="1"/>
  <c r="C24" i="9" s="1"/>
  <c r="C48" i="7" s="1"/>
  <c r="F34" i="9"/>
  <c r="AB52" i="9"/>
  <c r="G53" i="9"/>
  <c r="AA53" i="9" s="1"/>
  <c r="G54" i="9"/>
  <c r="AA54" i="9" s="1"/>
  <c r="G55" i="9"/>
  <c r="AA55" i="9" s="1"/>
  <c r="G56" i="9"/>
  <c r="AB30" i="9"/>
  <c r="I53" i="9"/>
  <c r="AB53" i="9" s="1"/>
  <c r="I54" i="9"/>
  <c r="AB54" i="9" s="1"/>
  <c r="I55" i="9"/>
  <c r="AB55" i="9" s="1"/>
  <c r="I56" i="9"/>
  <c r="AA50" i="9"/>
  <c r="AB50" i="9"/>
  <c r="S52" i="9" l="1"/>
  <c r="S27" i="9"/>
  <c r="S24" i="9" s="1"/>
  <c r="F27" i="9"/>
  <c r="F24" i="9" s="1"/>
  <c r="C52" i="9"/>
  <c r="C49" i="7"/>
  <c r="AA56" i="9"/>
  <c r="AA43" i="9"/>
  <c r="W30" i="9"/>
  <c r="AB56" i="9"/>
  <c r="AB43" i="9"/>
  <c r="F30" i="9"/>
  <c r="F52" i="9" s="1"/>
  <c r="W52" i="9" l="1"/>
  <c r="W27" i="9"/>
  <c r="W24" i="9" s="1"/>
  <c r="AA34" i="9"/>
  <c r="O30" i="9"/>
  <c r="O27" i="9" s="1"/>
  <c r="O24" i="9" l="1"/>
  <c r="AA24" i="9" s="1"/>
  <c r="AA27" i="9"/>
  <c r="O52" i="9"/>
  <c r="AA52" i="9" s="1"/>
  <c r="AA30" i="9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<sst xmlns="http://schemas.openxmlformats.org/spreadsheetml/2006/main" count="705" uniqueCount="171">
  <si>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</si>
  <si>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</si>
  <si>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</si>
  <si>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</si>
  <si>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</si>
  <si>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</si>
  <si>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</si>
  <si>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</si>
  <si>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</si>
  <si>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</si>
  <si>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</si>
  <si>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</si>
  <si>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</si>
  <si>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</si>
  <si>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</si>
  <si>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</si>
  <si>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</si>
  <si>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</si>
  <si>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</si>
  <si>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</si>
  <si>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</si>
  <si>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</si>
  <si>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</si>
  <si>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</si>
  <si>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</si>
  <si>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</si>
  <si>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</si>
  <si>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</si>
  <si>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</si>
  <si>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</si>
  <si>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</si>
  <si>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</si>
  <si>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</si>
  <si>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</si>
  <si>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</si>
  <si>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</si>
  <si>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</si>
  <si>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</si>
  <si>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</si>
  <si>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</si>
  <si>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</si>
  <si>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</si>
  <si>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</si>
  <si>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</si>
  <si>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</si>
  <si>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</si>
  <si>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</si>
  <si>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</si>
  <si>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</si>
  <si>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</si>
  <si>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</si>
  <si>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</si>
  <si>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</si>
  <si>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</si>
  <si>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</si>
  <si>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</si>
  <si>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</si>
  <si>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</si>
  <si>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</si>
  <si>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</si>
  <si>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</si>
  <si>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</si>
  <si>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</si>
  <si>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</si>
  <si>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</si>
  <si>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</si>
  <si>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</si>
  <si>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</si>
  <si>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</si>
  <si>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</si>
  <si>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</si>
  <si>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</si>
  <si>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</si>
  <si>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</si>
  <si>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</si>
  <si>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</si>
  <si>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</si>
  <si>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</si>
  <si>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</si>
  <si>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</si>
  <si>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</si>
  <si>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</si>
  <si>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</si>
  <si>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</si>
  <si>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</si>
  <si>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</si>
  <si>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</si>
  <si>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</si>
  <si>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</si>
  <si>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</si>
  <si>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</si>
  <si>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</si>
  <si>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</si>
  <si>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</si>
  <si>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</si>
  <si>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</si>
  <si>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</si>
  <si>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</si>
  <si>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</si>
  <si>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</si>
  <si>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</si>
  <si>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</si>
  <si>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</si>
  <si>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</si>
  <si>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</si>
  <si>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</si>
  <si>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</si>
  <si>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</si>
  <si>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</si>
  <si>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</si>
  <si>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</si>
  <si>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</si>
  <si>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</si>
  <si>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</si>
  <si>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</si>
  <si>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</si>
  <si>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</si>
  <si>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</si>
  <si>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</si>
  <si>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</si>
  <si>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</si>
  <si>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</si>
  <si>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</si>
  <si>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</si>
  <si>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</si>
  <si>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</si>
  <si>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</si>
  <si>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</si>
  <si>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</si>
  <si>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</si>
  <si>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</si>
  <si>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</si>
  <si>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</si>
  <si>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</si>
  <si>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</si>
  <si>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</si>
  <si>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</si>
  <si>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</si>
  <si>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</si>
  <si>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</si>
  <si>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</si>
  <si>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</si>
  <si>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</si>
  <si>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</si>
  <si>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</si>
  <si>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</si>
  <si>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</si>
  <si>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</si>
  <si>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</si>
  <si>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</si>
  <si>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</si>
  <si>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</si>
  <si>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</si>
  <si>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</si>
  <si>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</si>
  <si>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</si>
  <si>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трехфазный (прямого включения)</t>
  </si>
  <si>
    <t>Замена приборов учета по сроку госповерки и вышедших из строя, класс напряжения 0,22 (0,4) кВ, Прибор учета трехфазный (прямого включения)</t>
  </si>
  <si>
    <t>Замена приборов учета по сроку госповерки и вышедших из строя, класс напряжения 0,22 (0,4) кВ, Прибор учета трехфазный (прямого включения), выполнение требований 522ФЗ по внедрению интеллектуальных приборов учета электроэнергии</t>
  </si>
  <si>
    <t>Окончание межповерочного интервала, выход из строя. Выполнение требований 522 ФЗ.</t>
  </si>
  <si>
    <t>P_2602_ГОРСЕТЬ</t>
  </si>
  <si>
    <t>Год раскрытия информации:  2025 год</t>
  </si>
  <si>
    <t xml:space="preserve">по состоянию на 01.01.2026 года </t>
  </si>
  <si>
    <t xml:space="preserve"> по состоянию на 01.01.205 года</t>
  </si>
  <si>
    <t xml:space="preserve"> Год 2026</t>
  </si>
  <si>
    <t xml:space="preserve"> Год 2027</t>
  </si>
  <si>
    <t>Год 2028</t>
  </si>
  <si>
    <t>Год 2029</t>
  </si>
  <si>
    <t>Год 2030</t>
  </si>
  <si>
    <t>34,263 млн. руб.</t>
  </si>
  <si>
    <t>1625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</si>
</sst>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8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" fontId="39" fillId="0" borderId="1" xfId="45" applyNumberFormat="1" applyFont="1" applyBorder="1" applyAlignment="1">
      <alignment horizontal="center" vertical="center" wrapText="1"/>
    </xf>
    <xf numFmtId="1" fontId="10" fillId="0" borderId="1" xfId="2" applyNumberFormat="1" applyBorder="1" applyAlignment="1">
      <alignment horizontal="center" vertical="center" wrapText="1"/>
    </xf>
    <xf numFmtId="1" fontId="35" fillId="0" borderId="1" xfId="2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/>
    </xf>
    <xf numFmtId="1" fontId="35" fillId="0" borderId="1" xfId="2" applyNumberFormat="1" applyFont="1" applyBorder="1" applyAlignment="1">
      <alignment horizontal="left" vertical="center" wrapText="1" inden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</cellXfs>
  <cellStyles count="69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10" xfId="68" xr:uid="{00000000-0005-0000-0000-000025000000}"/>
    <cellStyle name="Обычный 12 2" xfId="40" xr:uid="{00000000-0005-0000-0000-000026000000}"/>
    <cellStyle name="Обычный 2" xfId="3" xr:uid="{00000000-0005-0000-0000-000027000000}"/>
    <cellStyle name="Обычный 2 2" xfId="61" xr:uid="{00000000-0005-0000-0000-000028000000}"/>
    <cellStyle name="Обычный 3" xfId="2" xr:uid="{00000000-0005-0000-0000-000029000000}"/>
    <cellStyle name="Обычный 3 2" xfId="41" xr:uid="{00000000-0005-0000-0000-00002A000000}"/>
    <cellStyle name="Обычный 3 2 2 2" xfId="42" xr:uid="{00000000-0005-0000-0000-00002B000000}"/>
    <cellStyle name="Обычный 3 21" xfId="62" xr:uid="{00000000-0005-0000-0000-00002C000000}"/>
    <cellStyle name="Обычный 4" xfId="43" xr:uid="{00000000-0005-0000-0000-00002D000000}"/>
    <cellStyle name="Обычный 4 2" xfId="44" xr:uid="{00000000-0005-0000-0000-00002E000000}"/>
    <cellStyle name="Обычный 5" xfId="45" xr:uid="{00000000-0005-0000-0000-00002F000000}"/>
    <cellStyle name="Обычный 6" xfId="46" xr:uid="{00000000-0005-0000-0000-000030000000}"/>
    <cellStyle name="Обычный 6 2" xfId="47" xr:uid="{00000000-0005-0000-0000-000031000000}"/>
    <cellStyle name="Обычный 6 2 2" xfId="48" xr:uid="{00000000-0005-0000-0000-000032000000}"/>
    <cellStyle name="Обычный 6 2 3" xfId="49" xr:uid="{00000000-0005-0000-0000-000033000000}"/>
    <cellStyle name="Обычный 7" xfId="1" xr:uid="{00000000-0005-0000-0000-000034000000}"/>
    <cellStyle name="Обычный 7 2" xfId="50" xr:uid="{00000000-0005-0000-0000-000035000000}"/>
    <cellStyle name="Обычный 8" xfId="51" xr:uid="{00000000-0005-0000-0000-000036000000}"/>
    <cellStyle name="Обычный_Форматы по компаниям_last" xfId="67" xr:uid="{00000000-0005-0000-0000-000037000000}"/>
    <cellStyle name="Плохой 2" xfId="52" xr:uid="{00000000-0005-0000-0000-000038000000}"/>
    <cellStyle name="Пояснение 2" xfId="53" xr:uid="{00000000-0005-0000-0000-000039000000}"/>
    <cellStyle name="Примечание 2" xfId="54" xr:uid="{00000000-0005-0000-0000-00003A000000}"/>
    <cellStyle name="Процентный 2" xfId="63" xr:uid="{00000000-0005-0000-0000-00003B000000}"/>
    <cellStyle name="Процентный 3" xfId="64" xr:uid="{00000000-0005-0000-0000-00003C000000}"/>
    <cellStyle name="Связанная ячейка 2" xfId="55" xr:uid="{00000000-0005-0000-0000-00003D000000}"/>
    <cellStyle name="Стиль 1" xfId="65" xr:uid="{00000000-0005-0000-0000-00003E000000}"/>
    <cellStyle name="Текст предупреждения 2" xfId="56" xr:uid="{00000000-0005-0000-0000-00003F000000}"/>
    <cellStyle name="Финансовый" xfId="66" builtinId="3"/>
    <cellStyle name="Финансовый 2" xfId="57" xr:uid="{00000000-0005-0000-0000-000041000000}"/>
    <cellStyle name="Финансовый 2 2 2 2 2" xfId="58" xr:uid="{00000000-0005-0000-0000-000042000000}"/>
    <cellStyle name="Финансовый 3" xfId="59" xr:uid="{00000000-0005-0000-0000-000043000000}"/>
    <cellStyle name="Хороший 2" xfId="60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153</v>
      </c>
    </row>
    <row r="4" spans="1:22" s="7" customFormat="1" ht="18.75" x14ac:dyDescent="0.3">
      <c r="A4" s="11"/>
      <c r="H4" s="10"/>
    </row>
    <row r="5" spans="1:22" s="7" customFormat="1" ht="15.75" x14ac:dyDescent="0.25">
      <c r="A5" s="64" t="s">
        <v>161</v>
      </c>
      <c r="B5" s="64"/>
      <c r="C5" s="64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8" t="s">
        <v>4</v>
      </c>
      <c r="B7" s="68"/>
      <c r="C7" s="6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9" t="s">
        <v>66</v>
      </c>
      <c r="B9" s="69"/>
      <c r="C9" s="69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5" t="s">
        <v>3</v>
      </c>
      <c r="B10" s="65"/>
      <c r="C10" s="65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9" t="s">
        <v>160</v>
      </c>
      <c r="B12" s="69"/>
      <c r="C12" s="69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5" t="s">
        <v>2</v>
      </c>
      <c r="B13" s="65"/>
      <c r="C13" s="65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9.75" customHeight="1" x14ac:dyDescent="0.2">
      <c r="A15" s="66" t="s">
        <v>156</v>
      </c>
      <c r="B15" s="66"/>
      <c r="C15" s="6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5" t="s">
        <v>1</v>
      </c>
      <c r="B16" s="65"/>
      <c r="C16" s="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6" t="s">
        <v>59</v>
      </c>
      <c r="B18" s="67"/>
      <c r="C18" s="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149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61"/>
      <c r="B24" s="62"/>
      <c r="C24" s="63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61"/>
      <c r="B39" s="62"/>
      <c r="C39" s="63"/>
    </row>
    <row r="40" spans="1:18" ht="63" x14ac:dyDescent="0.25">
      <c r="A40" s="13" t="s">
        <v>42</v>
      </c>
      <c r="B40" s="25" t="s">
        <v>65</v>
      </c>
      <c r="C40" s="47" t="s">
        <v>170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154</v>
      </c>
      <c r="C44" s="21" t="s">
        <v>155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61"/>
      <c r="B47" s="62"/>
      <c r="C47" s="63"/>
    </row>
    <row r="48" spans="1:18" ht="75.75" customHeight="1" x14ac:dyDescent="0.25">
      <c r="A48" s="13" t="s">
        <v>58</v>
      </c>
      <c r="B48" s="24" t="s">
        <v>150</v>
      </c>
      <c r="C48" s="48">
        <f>'6.2. Паспорт фин осв ввод'!C24</f>
        <v>34.263449999999999</v>
      </c>
    </row>
    <row r="49" spans="1:3" ht="71.25" customHeight="1" x14ac:dyDescent="0.25">
      <c r="A49" s="13" t="s">
        <v>46</v>
      </c>
      <c r="B49" s="24" t="s">
        <v>151</v>
      </c>
      <c r="C49" s="48">
        <f>'6.2. Паспорт фин осв ввод'!C30</f>
        <v>28.552875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topLeftCell="A19" zoomScale="85" zoomScaleSheetLayoutView="85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153</v>
      </c>
    </row>
    <row r="4" spans="1:29" s="7" customFormat="1" ht="18.75" x14ac:dyDescent="0.3">
      <c r="A4" s="11"/>
      <c r="C4" s="10"/>
    </row>
    <row r="5" spans="1:29" s="7" customFormat="1" ht="15.75" x14ac:dyDescent="0.2">
      <c r="A5" s="64" t="s">
        <v>161</v>
      </c>
      <c r="B5" s="64"/>
      <c r="C5" s="64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8" t="s">
        <v>4</v>
      </c>
      <c r="B7" s="68"/>
      <c r="C7" s="6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9" t="s">
        <v>66</v>
      </c>
      <c r="B9" s="69"/>
      <c r="C9" s="69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5" t="s">
        <v>3</v>
      </c>
      <c r="B10" s="65"/>
      <c r="C10" s="65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9" t="s">
        <v>160</v>
      </c>
      <c r="B12" s="69"/>
      <c r="C12" s="69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5" t="s">
        <v>2</v>
      </c>
      <c r="B13" s="65"/>
      <c r="C13" s="65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8.25" customHeight="1" x14ac:dyDescent="0.2">
      <c r="A15" s="66" t="s">
        <v>156</v>
      </c>
      <c r="B15" s="66"/>
      <c r="C15" s="6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5" t="s">
        <v>1</v>
      </c>
      <c r="B16" s="65"/>
      <c r="C16" s="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70"/>
      <c r="B17" s="70"/>
      <c r="C17" s="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6" t="s">
        <v>51</v>
      </c>
      <c r="B18" s="66"/>
      <c r="C18" s="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158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169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159</v>
      </c>
    </row>
    <row r="28" spans="1:21" ht="42.75" customHeight="1" x14ac:dyDescent="0.25">
      <c r="A28" s="13" t="s">
        <v>8</v>
      </c>
      <c r="B28" s="15" t="s">
        <v>9</v>
      </c>
      <c r="C28" s="21">
        <v>2026</v>
      </c>
    </row>
    <row r="29" spans="1:21" ht="42.75" customHeight="1" x14ac:dyDescent="0.25">
      <c r="A29" s="13" t="s">
        <v>6</v>
      </c>
      <c r="B29" s="14" t="s">
        <v>7</v>
      </c>
      <c r="C29" s="21">
        <v>2030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E77"/>
  <sheetViews>
    <sheetView tabSelected="1" view="pageBreakPreview" topLeftCell="A16" zoomScale="75" zoomScaleNormal="70" zoomScaleSheetLayoutView="75" workbookViewId="0">
      <selection activeCell="G21" sqref="G21:H21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7.7109375" style="29" hidden="1" customWidth="1"/>
    <col min="10" max="10" width="8.140625" style="29" hidden="1" customWidth="1"/>
    <col min="11" max="11" width="9.5703125" style="29" customWidth="1"/>
    <col min="12" max="12" width="6.85546875" style="29" customWidth="1"/>
    <col min="13" max="13" width="7.7109375" style="29" hidden="1" customWidth="1"/>
    <col min="14" max="14" width="8.5703125" style="29" hidden="1" customWidth="1"/>
    <col min="15" max="15" width="8.42578125" style="29" customWidth="1"/>
    <col min="16" max="16" width="6.85546875" style="29" customWidth="1"/>
    <col min="17" max="17" width="9.5703125" style="29" hidden="1" customWidth="1"/>
    <col min="18" max="18" width="6.85546875" style="29" hidden="1" customWidth="1"/>
    <col min="19" max="19" width="8" style="29" customWidth="1"/>
    <col min="20" max="20" width="7" style="29" customWidth="1"/>
    <col min="21" max="21" width="7.7109375" style="29" hidden="1" customWidth="1"/>
    <col min="22" max="22" width="0" style="29" hidden="1" customWidth="1"/>
    <col min="23" max="23" width="9.140625" style="29"/>
    <col min="24" max="24" width="6.7109375" style="29" customWidth="1"/>
    <col min="25" max="25" width="9.5703125" style="29" hidden="1" customWidth="1"/>
    <col min="26" max="26" width="8.140625" style="29" hidden="1" customWidth="1"/>
    <col min="27" max="27" width="11.42578125" style="29" customWidth="1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153</v>
      </c>
    </row>
    <row r="4" spans="1:25" ht="18.75" customHeight="1" x14ac:dyDescent="0.25">
      <c r="A4" s="64" t="s">
        <v>161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68" t="s">
        <v>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69" t="s">
        <v>66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</row>
    <row r="9" spans="1:25" ht="18.75" customHeight="1" x14ac:dyDescent="0.25">
      <c r="A9" s="65" t="s">
        <v>3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69" t="s">
        <v>160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</row>
    <row r="12" spans="1:25" x14ac:dyDescent="0.25">
      <c r="A12" s="65" t="s">
        <v>2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49.5" customHeight="1" x14ac:dyDescent="0.25">
      <c r="A14" s="66" t="s">
        <v>156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</row>
    <row r="15" spans="1:25" ht="15.75" customHeight="1" x14ac:dyDescent="0.25">
      <c r="A15" s="65" t="s">
        <v>1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5" x14ac:dyDescent="0.25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8" spans="1:31" x14ac:dyDescent="0.25">
      <c r="A18" s="80" t="s">
        <v>72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</row>
    <row r="20" spans="1:31" ht="33" customHeight="1" x14ac:dyDescent="0.25">
      <c r="A20" s="76" t="s">
        <v>73</v>
      </c>
      <c r="B20" s="76" t="s">
        <v>74</v>
      </c>
      <c r="C20" s="74" t="s">
        <v>75</v>
      </c>
      <c r="D20" s="74"/>
      <c r="E20" s="79" t="s">
        <v>76</v>
      </c>
      <c r="F20" s="79"/>
      <c r="G20" s="81" t="s">
        <v>164</v>
      </c>
      <c r="H20" s="82"/>
      <c r="I20" s="82"/>
      <c r="J20" s="82"/>
      <c r="K20" s="81" t="s">
        <v>165</v>
      </c>
      <c r="L20" s="82"/>
      <c r="M20" s="82"/>
      <c r="N20" s="82"/>
      <c r="O20" s="81" t="s">
        <v>166</v>
      </c>
      <c r="P20" s="82"/>
      <c r="Q20" s="82"/>
      <c r="R20" s="82"/>
      <c r="S20" s="81" t="s">
        <v>167</v>
      </c>
      <c r="T20" s="82"/>
      <c r="U20" s="82"/>
      <c r="V20" s="82"/>
      <c r="W20" s="81" t="s">
        <v>168</v>
      </c>
      <c r="X20" s="82"/>
      <c r="Y20" s="82"/>
      <c r="Z20" s="82"/>
      <c r="AA20" s="83" t="s">
        <v>77</v>
      </c>
      <c r="AB20" s="84"/>
      <c r="AC20" s="30"/>
      <c r="AD20" s="30"/>
      <c r="AE20" s="30"/>
    </row>
    <row r="21" spans="1:31" ht="99.75" customHeight="1" x14ac:dyDescent="0.25">
      <c r="A21" s="77"/>
      <c r="B21" s="77"/>
      <c r="C21" s="74"/>
      <c r="D21" s="74"/>
      <c r="E21" s="79"/>
      <c r="F21" s="79"/>
      <c r="G21" s="74" t="s">
        <v>78</v>
      </c>
      <c r="H21" s="74"/>
      <c r="I21" s="74" t="s">
        <v>152</v>
      </c>
      <c r="J21" s="74"/>
      <c r="K21" s="74" t="s">
        <v>78</v>
      </c>
      <c r="L21" s="74"/>
      <c r="M21" s="74" t="s">
        <v>152</v>
      </c>
      <c r="N21" s="74"/>
      <c r="O21" s="74" t="s">
        <v>78</v>
      </c>
      <c r="P21" s="74"/>
      <c r="Q21" s="74" t="s">
        <v>152</v>
      </c>
      <c r="R21" s="74"/>
      <c r="S21" s="74" t="s">
        <v>78</v>
      </c>
      <c r="T21" s="74"/>
      <c r="U21" s="74" t="s">
        <v>152</v>
      </c>
      <c r="V21" s="74"/>
      <c r="W21" s="74" t="s">
        <v>78</v>
      </c>
      <c r="X21" s="74"/>
      <c r="Y21" s="74" t="s">
        <v>152</v>
      </c>
      <c r="Z21" s="74"/>
      <c r="AA21" s="85"/>
      <c r="AB21" s="86"/>
    </row>
    <row r="22" spans="1:31" ht="96.75" customHeight="1" x14ac:dyDescent="0.25">
      <c r="A22" s="78"/>
      <c r="B22" s="78"/>
      <c r="C22" s="54" t="s">
        <v>78</v>
      </c>
      <c r="D22" s="54" t="s">
        <v>79</v>
      </c>
      <c r="E22" s="54" t="s">
        <v>163</v>
      </c>
      <c r="F22" s="54" t="s">
        <v>162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34.263449999999999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34.263449999999999</v>
      </c>
      <c r="G24" s="34">
        <f t="shared" si="0"/>
        <v>6.8526899999999999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6.8526899999999999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6.8526899999999999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6.8526899999999999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6.8526899999999999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34.263449999999999</v>
      </c>
      <c r="AB24" s="34">
        <f>I24+M24+Q24+U24+Y24</f>
        <v>0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f>C30*1.2</f>
        <v>34.263449999999999</v>
      </c>
      <c r="D27" s="49">
        <v>0</v>
      </c>
      <c r="E27" s="49">
        <v>0</v>
      </c>
      <c r="F27" s="49">
        <f>C27</f>
        <v>34.263449999999999</v>
      </c>
      <c r="G27" s="49">
        <f>G30*1.2</f>
        <v>6.8526899999999999</v>
      </c>
      <c r="H27" s="49" t="s">
        <v>29</v>
      </c>
      <c r="I27" s="49">
        <v>0</v>
      </c>
      <c r="J27" s="49" t="s">
        <v>29</v>
      </c>
      <c r="K27" s="49">
        <f>K30*1.2</f>
        <v>6.8526899999999999</v>
      </c>
      <c r="L27" s="49" t="s">
        <v>29</v>
      </c>
      <c r="M27" s="49">
        <v>0</v>
      </c>
      <c r="N27" s="49" t="s">
        <v>29</v>
      </c>
      <c r="O27" s="49">
        <f>O30*1.2</f>
        <v>6.8526899999999999</v>
      </c>
      <c r="P27" s="49" t="s">
        <v>29</v>
      </c>
      <c r="Q27" s="49">
        <v>0</v>
      </c>
      <c r="R27" s="49" t="s">
        <v>29</v>
      </c>
      <c r="S27" s="49">
        <f>S30*1.2</f>
        <v>6.8526899999999999</v>
      </c>
      <c r="T27" s="49" t="s">
        <v>29</v>
      </c>
      <c r="U27" s="59">
        <v>0</v>
      </c>
      <c r="V27" s="49" t="s">
        <v>29</v>
      </c>
      <c r="W27" s="49">
        <f>W30*1.2</f>
        <v>6.8526899999999999</v>
      </c>
      <c r="X27" s="49" t="s">
        <v>29</v>
      </c>
      <c r="Y27" s="49">
        <v>0</v>
      </c>
      <c r="Z27" s="49" t="s">
        <v>29</v>
      </c>
      <c r="AA27" s="49">
        <f t="shared" si="2"/>
        <v>34.263449999999999</v>
      </c>
      <c r="AB27" s="49">
        <f t="shared" si="3"/>
        <v>0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28.552875</v>
      </c>
      <c r="D30" s="34">
        <f t="shared" ref="D30:Y30" si="4">D31+D32+D33+D34</f>
        <v>0</v>
      </c>
      <c r="E30" s="34">
        <f t="shared" si="4"/>
        <v>0</v>
      </c>
      <c r="F30" s="34">
        <f t="shared" si="4"/>
        <v>28.552875</v>
      </c>
      <c r="G30" s="34">
        <f t="shared" si="4"/>
        <v>5.7105750000000004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5.7105750000000004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5.7105750000000004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5.7105750000000004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5.7105750000000004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28.552875</v>
      </c>
      <c r="AB30" s="34">
        <f t="shared" si="3"/>
        <v>0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f>G33*5</f>
        <v>28.552875</v>
      </c>
      <c r="D33" s="49">
        <v>0</v>
      </c>
      <c r="E33" s="49">
        <v>0</v>
      </c>
      <c r="F33" s="49">
        <f>C33</f>
        <v>28.552875</v>
      </c>
      <c r="G33" s="49">
        <v>5.7105750000000004</v>
      </c>
      <c r="H33" s="49" t="s">
        <v>29</v>
      </c>
      <c r="I33" s="49">
        <v>0</v>
      </c>
      <c r="J33" s="49" t="s">
        <v>29</v>
      </c>
      <c r="K33" s="49">
        <v>5.7105750000000004</v>
      </c>
      <c r="L33" s="49" t="s">
        <v>29</v>
      </c>
      <c r="M33" s="49">
        <v>0</v>
      </c>
      <c r="N33" s="49" t="s">
        <v>29</v>
      </c>
      <c r="O33" s="49">
        <v>5.7105750000000004</v>
      </c>
      <c r="P33" s="49" t="s">
        <v>29</v>
      </c>
      <c r="Q33" s="49">
        <v>0</v>
      </c>
      <c r="R33" s="49" t="s">
        <v>29</v>
      </c>
      <c r="S33" s="49">
        <v>5.7105750000000004</v>
      </c>
      <c r="T33" s="49" t="s">
        <v>29</v>
      </c>
      <c r="U33" s="49">
        <v>0</v>
      </c>
      <c r="V33" s="49" t="s">
        <v>29</v>
      </c>
      <c r="W33" s="49">
        <v>5.7105750000000004</v>
      </c>
      <c r="X33" s="49" t="s">
        <v>29</v>
      </c>
      <c r="Y33" s="49">
        <v>0</v>
      </c>
      <c r="Z33" s="49" t="s">
        <v>29</v>
      </c>
      <c r="AA33" s="49">
        <f t="shared" si="2"/>
        <v>28.552875</v>
      </c>
      <c r="AB33" s="49">
        <f t="shared" si="3"/>
        <v>0</v>
      </c>
    </row>
    <row r="34" spans="1:28" x14ac:dyDescent="0.25">
      <c r="A34" s="32" t="s">
        <v>101</v>
      </c>
      <c r="B34" s="36" t="s">
        <v>102</v>
      </c>
      <c r="C34" s="49">
        <v>0</v>
      </c>
      <c r="D34" s="49">
        <v>0</v>
      </c>
      <c r="E34" s="49">
        <v>0</v>
      </c>
      <c r="F34" s="49">
        <f>C34</f>
        <v>0</v>
      </c>
      <c r="G34" s="49">
        <v>0</v>
      </c>
      <c r="H34" s="49" t="s">
        <v>29</v>
      </c>
      <c r="I34" s="49">
        <v>0</v>
      </c>
      <c r="J34" s="49" t="s">
        <v>29</v>
      </c>
      <c r="K34" s="49">
        <v>0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f>C34/2</f>
        <v>0</v>
      </c>
      <c r="T34" s="49" t="s">
        <v>29</v>
      </c>
      <c r="U34" s="49">
        <v>0</v>
      </c>
      <c r="V34" s="49" t="s">
        <v>29</v>
      </c>
      <c r="W34" s="49">
        <f>C34/2</f>
        <v>0</v>
      </c>
      <c r="X34" s="49" t="s">
        <v>29</v>
      </c>
      <c r="Y34" s="49">
        <v>0</v>
      </c>
      <c r="Z34" s="49" t="s">
        <v>29</v>
      </c>
      <c r="AA34" s="49">
        <f t="shared" si="2"/>
        <v>0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58">
        <f>C36+C37+C38+C39+C40+C41+C42</f>
        <v>1625</v>
      </c>
      <c r="D35" s="58">
        <f t="shared" ref="D35:Y35" si="6">D36+D37+D38+D39+D40+D41+D42</f>
        <v>0</v>
      </c>
      <c r="E35" s="34">
        <f t="shared" si="6"/>
        <v>0</v>
      </c>
      <c r="F35" s="58">
        <f t="shared" si="6"/>
        <v>1625</v>
      </c>
      <c r="G35" s="58">
        <f t="shared" si="6"/>
        <v>325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58">
        <f t="shared" si="6"/>
        <v>325</v>
      </c>
      <c r="L35" s="34" t="s">
        <v>29</v>
      </c>
      <c r="M35" s="34">
        <f t="shared" si="6"/>
        <v>0</v>
      </c>
      <c r="N35" s="34" t="s">
        <v>29</v>
      </c>
      <c r="O35" s="58">
        <f t="shared" si="6"/>
        <v>325</v>
      </c>
      <c r="P35" s="34" t="s">
        <v>29</v>
      </c>
      <c r="Q35" s="58">
        <f t="shared" si="6"/>
        <v>0</v>
      </c>
      <c r="R35" s="34" t="s">
        <v>29</v>
      </c>
      <c r="S35" s="58">
        <f t="shared" si="6"/>
        <v>325</v>
      </c>
      <c r="T35" s="34" t="s">
        <v>29</v>
      </c>
      <c r="U35" s="58">
        <f>U36+U37+U38+U39+U40+U41+U42</f>
        <v>0</v>
      </c>
      <c r="V35" s="34" t="s">
        <v>29</v>
      </c>
      <c r="W35" s="58">
        <f t="shared" si="6"/>
        <v>325</v>
      </c>
      <c r="X35" s="34" t="s">
        <v>29</v>
      </c>
      <c r="Y35" s="58">
        <f t="shared" si="6"/>
        <v>0</v>
      </c>
      <c r="Z35" s="34" t="s">
        <v>29</v>
      </c>
      <c r="AA35" s="60">
        <f t="shared" si="2"/>
        <v>1625</v>
      </c>
      <c r="AB35" s="58">
        <f t="shared" si="3"/>
        <v>0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6">
        <f>G42*5</f>
        <v>1625</v>
      </c>
      <c r="D42" s="56">
        <v>0</v>
      </c>
      <c r="E42" s="50">
        <v>0</v>
      </c>
      <c r="F42" s="56">
        <f>C42</f>
        <v>1625</v>
      </c>
      <c r="G42" s="56">
        <v>325</v>
      </c>
      <c r="H42" s="49" t="s">
        <v>29</v>
      </c>
      <c r="I42" s="50">
        <v>0</v>
      </c>
      <c r="J42" s="49" t="s">
        <v>29</v>
      </c>
      <c r="K42" s="56">
        <v>325</v>
      </c>
      <c r="L42" s="49" t="s">
        <v>29</v>
      </c>
      <c r="M42" s="50">
        <v>0</v>
      </c>
      <c r="N42" s="49" t="s">
        <v>29</v>
      </c>
      <c r="O42" s="56">
        <v>325</v>
      </c>
      <c r="P42" s="49" t="s">
        <v>29</v>
      </c>
      <c r="Q42" s="56">
        <v>0</v>
      </c>
      <c r="R42" s="49" t="s">
        <v>29</v>
      </c>
      <c r="S42" s="56">
        <v>325</v>
      </c>
      <c r="T42" s="49" t="s">
        <v>29</v>
      </c>
      <c r="U42" s="56">
        <v>0</v>
      </c>
      <c r="V42" s="49" t="s">
        <v>29</v>
      </c>
      <c r="W42" s="56">
        <v>325</v>
      </c>
      <c r="X42" s="49" t="s">
        <v>29</v>
      </c>
      <c r="Y42" s="56">
        <v>0</v>
      </c>
      <c r="Z42" s="49" t="s">
        <v>29</v>
      </c>
      <c r="AA42" s="57">
        <f t="shared" si="2"/>
        <v>1625</v>
      </c>
      <c r="AB42" s="57">
        <v>0</v>
      </c>
    </row>
    <row r="43" spans="1:28" x14ac:dyDescent="0.25">
      <c r="A43" s="32" t="s">
        <v>13</v>
      </c>
      <c r="B43" s="33" t="s">
        <v>118</v>
      </c>
      <c r="C43" s="58">
        <f t="shared" ref="C43:E43" si="8">C44+C45+C46+C47+C48+C49+C50</f>
        <v>1625</v>
      </c>
      <c r="D43" s="58">
        <f t="shared" si="8"/>
        <v>0</v>
      </c>
      <c r="E43" s="34">
        <f t="shared" si="8"/>
        <v>0</v>
      </c>
      <c r="F43" s="58">
        <f>F44+F45+F46+F47+F48+F49+F50</f>
        <v>1625</v>
      </c>
      <c r="G43" s="58">
        <f>G44+G45+G46+G47+G48+G49+G50</f>
        <v>325</v>
      </c>
      <c r="H43" s="34" t="s">
        <v>29</v>
      </c>
      <c r="I43" s="34">
        <f>I44+I45+I46+I47+I48+I49+I50</f>
        <v>0</v>
      </c>
      <c r="J43" s="34" t="s">
        <v>29</v>
      </c>
      <c r="K43" s="58">
        <f>K44+K45+K46+K47+K48+K49+K50</f>
        <v>325</v>
      </c>
      <c r="L43" s="34" t="s">
        <v>29</v>
      </c>
      <c r="M43" s="34">
        <f>M44+M45+M46+M47+M48+M49+M50</f>
        <v>0</v>
      </c>
      <c r="N43" s="34" t="s">
        <v>29</v>
      </c>
      <c r="O43" s="58">
        <f>O44+O45+O46+O47+O48+O49+O50</f>
        <v>325</v>
      </c>
      <c r="P43" s="34" t="s">
        <v>29</v>
      </c>
      <c r="Q43" s="58">
        <f>Q44+Q45+Q46+Q47+Q48+Q49+Q50</f>
        <v>0</v>
      </c>
      <c r="R43" s="34" t="s">
        <v>29</v>
      </c>
      <c r="S43" s="58">
        <f>S44+S45+S46+S47+S48+S49+S50</f>
        <v>325</v>
      </c>
      <c r="T43" s="34" t="s">
        <v>29</v>
      </c>
      <c r="U43" s="58">
        <f>U44+U45+U46+U47+U48+U49+U50</f>
        <v>0</v>
      </c>
      <c r="V43" s="34" t="s">
        <v>29</v>
      </c>
      <c r="W43" s="58">
        <f>W44+W45+W46+W47+W48+W49+W50</f>
        <v>325</v>
      </c>
      <c r="X43" s="34" t="s">
        <v>29</v>
      </c>
      <c r="Y43" s="58">
        <f>Y44+Y45+Y46+Y47+Y48+Y49+Y50</f>
        <v>0</v>
      </c>
      <c r="Z43" s="34" t="s">
        <v>29</v>
      </c>
      <c r="AA43" s="58">
        <f t="shared" si="2"/>
        <v>1625</v>
      </c>
      <c r="AB43" s="58">
        <f t="shared" si="3"/>
        <v>0</v>
      </c>
    </row>
    <row r="44" spans="1:28" x14ac:dyDescent="0.25">
      <c r="A44" s="35" t="s">
        <v>119</v>
      </c>
      <c r="B44" s="36" t="s">
        <v>120</v>
      </c>
      <c r="C44" s="49">
        <f t="shared" ref="C44:K49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49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49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6">
        <f>G50*5</f>
        <v>1625</v>
      </c>
      <c r="D50" s="56">
        <v>0</v>
      </c>
      <c r="E50" s="50">
        <v>0</v>
      </c>
      <c r="F50" s="56">
        <f>C50</f>
        <v>1625</v>
      </c>
      <c r="G50" s="56">
        <v>325</v>
      </c>
      <c r="H50" s="49" t="s">
        <v>29</v>
      </c>
      <c r="I50" s="50">
        <f t="shared" si="10"/>
        <v>0</v>
      </c>
      <c r="J50" s="49" t="s">
        <v>29</v>
      </c>
      <c r="K50" s="56">
        <v>325</v>
      </c>
      <c r="L50" s="49" t="s">
        <v>29</v>
      </c>
      <c r="M50" s="50">
        <f t="shared" si="11"/>
        <v>0</v>
      </c>
      <c r="N50" s="49" t="s">
        <v>29</v>
      </c>
      <c r="O50" s="56">
        <v>325</v>
      </c>
      <c r="P50" s="49" t="s">
        <v>29</v>
      </c>
      <c r="Q50" s="56">
        <v>0</v>
      </c>
      <c r="R50" s="49" t="s">
        <v>29</v>
      </c>
      <c r="S50" s="56">
        <v>325</v>
      </c>
      <c r="T50" s="49" t="s">
        <v>29</v>
      </c>
      <c r="U50" s="56">
        <v>0</v>
      </c>
      <c r="V50" s="49" t="s">
        <v>29</v>
      </c>
      <c r="W50" s="56">
        <v>325</v>
      </c>
      <c r="X50" s="49" t="s">
        <v>29</v>
      </c>
      <c r="Y50" s="56">
        <v>0</v>
      </c>
      <c r="Z50" s="49" t="s">
        <v>29</v>
      </c>
      <c r="AA50" s="57">
        <f t="shared" si="2"/>
        <v>1625</v>
      </c>
      <c r="AB50" s="57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28.552875</v>
      </c>
      <c r="D52" s="49">
        <f t="shared" ref="D52:Y52" si="18">D30</f>
        <v>0</v>
      </c>
      <c r="E52" s="49">
        <f t="shared" si="18"/>
        <v>0</v>
      </c>
      <c r="F52" s="49">
        <f t="shared" si="18"/>
        <v>28.552875</v>
      </c>
      <c r="G52" s="49">
        <f t="shared" si="18"/>
        <v>5.7105750000000004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5.7105750000000004</v>
      </c>
      <c r="L52" s="49" t="s">
        <v>29</v>
      </c>
      <c r="M52" s="49">
        <f t="shared" si="18"/>
        <v>0</v>
      </c>
      <c r="N52" s="49" t="s">
        <v>29</v>
      </c>
      <c r="O52" s="49">
        <f t="shared" si="18"/>
        <v>5.7105750000000004</v>
      </c>
      <c r="P52" s="49" t="s">
        <v>29</v>
      </c>
      <c r="Q52" s="49">
        <f t="shared" si="18"/>
        <v>0</v>
      </c>
      <c r="R52" s="49" t="s">
        <v>29</v>
      </c>
      <c r="S52" s="49">
        <f t="shared" si="18"/>
        <v>5.7105750000000004</v>
      </c>
      <c r="T52" s="49" t="s">
        <v>29</v>
      </c>
      <c r="U52" s="49">
        <f t="shared" si="18"/>
        <v>0</v>
      </c>
      <c r="V52" s="49" t="s">
        <v>29</v>
      </c>
      <c r="W52" s="49">
        <f t="shared" si="18"/>
        <v>5.7105750000000004</v>
      </c>
      <c r="X52" s="49" t="s">
        <v>29</v>
      </c>
      <c r="Y52" s="49">
        <f t="shared" si="18"/>
        <v>0</v>
      </c>
      <c r="Z52" s="49" t="s">
        <v>29</v>
      </c>
      <c r="AA52" s="49">
        <f>G52+K52+O52+S52+W52</f>
        <v>28.552875</v>
      </c>
      <c r="AB52" s="49">
        <f>I52+M52+Q52+U52+Y52</f>
        <v>0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6">
        <f>G57*5</f>
        <v>1625</v>
      </c>
      <c r="D57" s="56">
        <v>0</v>
      </c>
      <c r="E57" s="50">
        <f t="shared" ref="E57:K57" si="24">E50</f>
        <v>0</v>
      </c>
      <c r="F57" s="50">
        <v>0</v>
      </c>
      <c r="G57" s="56">
        <f t="shared" si="24"/>
        <v>325</v>
      </c>
      <c r="H57" s="49" t="s">
        <v>29</v>
      </c>
      <c r="I57" s="50">
        <f>I50</f>
        <v>0</v>
      </c>
      <c r="J57" s="49" t="s">
        <v>29</v>
      </c>
      <c r="K57" s="56">
        <f t="shared" si="24"/>
        <v>325</v>
      </c>
      <c r="L57" s="49" t="s">
        <v>29</v>
      </c>
      <c r="M57" s="50">
        <f>M50</f>
        <v>0</v>
      </c>
      <c r="N57" s="49" t="s">
        <v>29</v>
      </c>
      <c r="O57" s="56">
        <f t="shared" ref="O57" si="25">O50</f>
        <v>325</v>
      </c>
      <c r="P57" s="49" t="s">
        <v>29</v>
      </c>
      <c r="Q57" s="56">
        <v>0</v>
      </c>
      <c r="R57" s="49" t="s">
        <v>29</v>
      </c>
      <c r="S57" s="56">
        <f t="shared" ref="S57" si="26">S50</f>
        <v>325</v>
      </c>
      <c r="T57" s="49" t="s">
        <v>29</v>
      </c>
      <c r="U57" s="56">
        <v>0</v>
      </c>
      <c r="V57" s="49" t="s">
        <v>29</v>
      </c>
      <c r="W57" s="56">
        <f t="shared" ref="W57" si="27">W50</f>
        <v>325</v>
      </c>
      <c r="X57" s="49" t="s">
        <v>29</v>
      </c>
      <c r="Y57" s="56">
        <v>0</v>
      </c>
      <c r="Z57" s="49" t="s">
        <v>29</v>
      </c>
      <c r="AA57" s="49">
        <f>G57+K57+O57+S57+W57</f>
        <v>1625</v>
      </c>
      <c r="AB57" s="57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8">D60+D61+D62+D63+D64</f>
        <v>0</v>
      </c>
      <c r="E59" s="34">
        <f t="shared" si="28"/>
        <v>0</v>
      </c>
      <c r="F59" s="34">
        <f t="shared" si="28"/>
        <v>0</v>
      </c>
      <c r="G59" s="34">
        <f t="shared" si="28"/>
        <v>0</v>
      </c>
      <c r="H59" s="34" t="s">
        <v>29</v>
      </c>
      <c r="I59" s="34">
        <f t="shared" ref="I59" si="29">I60+I61+I62+I63+I64</f>
        <v>0</v>
      </c>
      <c r="J59" s="34" t="s">
        <v>29</v>
      </c>
      <c r="K59" s="34">
        <f t="shared" si="28"/>
        <v>0</v>
      </c>
      <c r="L59" s="34" t="s">
        <v>29</v>
      </c>
      <c r="M59" s="34">
        <f t="shared" si="28"/>
        <v>0</v>
      </c>
      <c r="N59" s="34" t="s">
        <v>29</v>
      </c>
      <c r="O59" s="34">
        <f t="shared" si="28"/>
        <v>0</v>
      </c>
      <c r="P59" s="34" t="s">
        <v>29</v>
      </c>
      <c r="Q59" s="34">
        <f t="shared" si="28"/>
        <v>0</v>
      </c>
      <c r="R59" s="34" t="s">
        <v>29</v>
      </c>
      <c r="S59" s="34">
        <f t="shared" si="28"/>
        <v>0</v>
      </c>
      <c r="T59" s="34" t="s">
        <v>29</v>
      </c>
      <c r="U59" s="34">
        <f t="shared" si="28"/>
        <v>0</v>
      </c>
      <c r="V59" s="34" t="s">
        <v>29</v>
      </c>
      <c r="W59" s="34">
        <f t="shared" si="28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30">G60+K60+O60+S60+W60</f>
        <v>0</v>
      </c>
      <c r="AB60" s="49">
        <f t="shared" si="22"/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30"/>
        <v>0</v>
      </c>
      <c r="AB61" s="49">
        <f t="shared" si="22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30"/>
        <v>0</v>
      </c>
      <c r="AB62" s="49">
        <f t="shared" si="22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30"/>
        <v>0</v>
      </c>
      <c r="AB63" s="49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30"/>
        <v>0</v>
      </c>
      <c r="AB64" s="49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73"/>
      <c r="C66" s="73"/>
      <c r="D66" s="73"/>
      <c r="E66" s="73"/>
      <c r="F66" s="73"/>
      <c r="G66" s="73"/>
      <c r="H66" s="73"/>
      <c r="I66" s="73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73"/>
      <c r="C68" s="73"/>
      <c r="D68" s="73"/>
      <c r="E68" s="73"/>
      <c r="F68" s="73"/>
      <c r="G68" s="73"/>
      <c r="H68" s="73"/>
      <c r="I68" s="73"/>
      <c r="J68" s="43"/>
      <c r="K68" s="43"/>
    </row>
    <row r="70" spans="1:20" ht="36.75" customHeight="1" x14ac:dyDescent="0.25">
      <c r="B70" s="73"/>
      <c r="C70" s="73"/>
      <c r="D70" s="73"/>
      <c r="E70" s="73"/>
      <c r="F70" s="73"/>
      <c r="G70" s="73"/>
      <c r="H70" s="73"/>
      <c r="I70" s="73"/>
      <c r="J70" s="43"/>
      <c r="K70" s="43"/>
    </row>
    <row r="71" spans="1:20" x14ac:dyDescent="0.25">
      <c r="N71" s="45"/>
    </row>
    <row r="72" spans="1:20" ht="51" customHeight="1" x14ac:dyDescent="0.25">
      <c r="B72" s="73"/>
      <c r="C72" s="73"/>
      <c r="D72" s="73"/>
      <c r="E72" s="73"/>
      <c r="F72" s="73"/>
      <c r="G72" s="73"/>
      <c r="H72" s="73"/>
      <c r="I72" s="73"/>
      <c r="J72" s="43"/>
      <c r="K72" s="43"/>
      <c r="N72" s="45"/>
    </row>
    <row r="73" spans="1:20" ht="32.25" customHeight="1" x14ac:dyDescent="0.25">
      <c r="B73" s="73"/>
      <c r="C73" s="73"/>
      <c r="D73" s="73"/>
      <c r="E73" s="73"/>
      <c r="F73" s="73"/>
      <c r="G73" s="73"/>
      <c r="H73" s="73"/>
      <c r="I73" s="73"/>
      <c r="J73" s="43"/>
      <c r="K73" s="43"/>
    </row>
    <row r="74" spans="1:20" ht="51.75" customHeight="1" x14ac:dyDescent="0.25">
      <c r="B74" s="73"/>
      <c r="C74" s="73"/>
      <c r="D74" s="73"/>
      <c r="E74" s="73"/>
      <c r="F74" s="73"/>
      <c r="G74" s="73"/>
      <c r="H74" s="73"/>
      <c r="I74" s="73"/>
      <c r="J74" s="43"/>
      <c r="K74" s="43"/>
    </row>
    <row r="75" spans="1:20" ht="21.75" customHeight="1" x14ac:dyDescent="0.25">
      <c r="B75" s="71"/>
      <c r="C75" s="71"/>
      <c r="D75" s="71"/>
      <c r="E75" s="71"/>
      <c r="F75" s="71"/>
      <c r="G75" s="71"/>
      <c r="H75" s="71"/>
      <c r="I75" s="71"/>
      <c r="J75" s="46"/>
      <c r="K75" s="46"/>
    </row>
    <row r="76" spans="1:20" ht="23.25" customHeight="1" x14ac:dyDescent="0.25"/>
    <row r="77" spans="1:20" ht="18.75" customHeight="1" x14ac:dyDescent="0.25">
      <c r="B77" s="72"/>
      <c r="C77" s="72"/>
      <c r="D77" s="72"/>
      <c r="E77" s="72"/>
      <c r="F77" s="72"/>
      <c r="G77" s="72"/>
      <c r="H77" s="72"/>
      <c r="I77" s="72"/>
      <c r="J77" s="42"/>
      <c r="K77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2025-05-26T08:07:39Z</dcterms:modified>
</cp:coreProperties>
</file>