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Паспорта проектов 2021-2025\2025 год паспорта\"/>
    </mc:Choice>
  </mc:AlternateContent>
  <xr:revisionPtr revIDLastSave="0" documentId="13_ncr:1_{6D0F6C11-1D9B-43C7-9910-1578B29C41B6}" xr6:coauthVersionLast="47" xr6:coauthVersionMax="47" xr10:uidLastSave="{00000000-0000-0000-0000-000000000000}"/>
  <bookViews>
    <workbookView xWindow="-120" yWindow="-120" windowWidth="29040" windowHeight="15840" tabRatio="859" activeTab="2" xr2:uid="{00000000-000D-0000-FFFF-FFFF00000000}"/>
  </bookViews>
  <sheets>
    <sheet name="1. паспорт местоположение" sheetId="7" r:id="rId1"/>
    <sheet name="3.3 паспорт описание" sheetId="6" r:id="rId2"/>
    <sheet name="6.2. Паспорт фин осв ввод" sheetId="9" r:id="rId3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</definedNames>
  <calcPr calcId="191029"/>
</workbook>
</file>

<file path=xl/calcChain.xml><?xml version="1.0" encoding="utf-8"?>
<calcChain xmlns="http://schemas.openxmlformats.org/spreadsheetml/2006/main">
  <c r="Y43" i="9" l="1"/>
  <c r="O42" i="9"/>
  <c r="O33" i="9"/>
  <c r="O27" i="9"/>
  <c r="D52" i="9"/>
  <c r="Y33" i="9"/>
  <c r="U33" i="9"/>
  <c r="Q33" i="9"/>
  <c r="D33" i="9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F59" i="9"/>
  <c r="E59" i="9"/>
  <c r="D59" i="9"/>
  <c r="C59" i="9"/>
  <c r="E57" i="9"/>
  <c r="M50" i="9"/>
  <c r="M57" i="9" s="1"/>
  <c r="K50" i="9"/>
  <c r="K57" i="9" s="1"/>
  <c r="I50" i="9"/>
  <c r="I57" i="9" s="1"/>
  <c r="G50" i="9"/>
  <c r="G57" i="9" s="1"/>
  <c r="F50" i="9"/>
  <c r="Y49" i="9"/>
  <c r="W49" i="9"/>
  <c r="U49" i="9"/>
  <c r="S49" i="9"/>
  <c r="Q49" i="9"/>
  <c r="O49" i="9"/>
  <c r="M49" i="9"/>
  <c r="K49" i="9"/>
  <c r="I49" i="9"/>
  <c r="G49" i="9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G48" i="9"/>
  <c r="F48" i="9"/>
  <c r="E48" i="9"/>
  <c r="D48" i="9"/>
  <c r="C48" i="9"/>
  <c r="Y47" i="9"/>
  <c r="W47" i="9"/>
  <c r="U47" i="9"/>
  <c r="S47" i="9"/>
  <c r="Q47" i="9"/>
  <c r="O47" i="9"/>
  <c r="M47" i="9"/>
  <c r="K47" i="9"/>
  <c r="I47" i="9"/>
  <c r="G47" i="9"/>
  <c r="F47" i="9"/>
  <c r="E47" i="9"/>
  <c r="D47" i="9"/>
  <c r="C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G46" i="9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G45" i="9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G44" i="9"/>
  <c r="F44" i="9"/>
  <c r="F53" i="9" s="1"/>
  <c r="E44" i="9"/>
  <c r="E53" i="9" s="1"/>
  <c r="D44" i="9"/>
  <c r="D53" i="9" s="1"/>
  <c r="C44" i="9"/>
  <c r="C53" i="9" s="1"/>
  <c r="G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G35" i="9"/>
  <c r="F35" i="9"/>
  <c r="E35" i="9"/>
  <c r="D35" i="9"/>
  <c r="C35" i="9"/>
  <c r="AB34" i="9"/>
  <c r="AB33" i="9"/>
  <c r="AB32" i="9"/>
  <c r="AA32" i="9"/>
  <c r="AB31" i="9"/>
  <c r="AA31" i="9"/>
  <c r="Y30" i="9"/>
  <c r="Y52" i="9" s="1"/>
  <c r="U30" i="9"/>
  <c r="U52" i="9" s="1"/>
  <c r="Q30" i="9"/>
  <c r="Q52" i="9" s="1"/>
  <c r="M30" i="9"/>
  <c r="M52" i="9" s="1"/>
  <c r="K30" i="9"/>
  <c r="K52" i="9" s="1"/>
  <c r="I30" i="9"/>
  <c r="I52" i="9" s="1"/>
  <c r="G30" i="9"/>
  <c r="G52" i="9" s="1"/>
  <c r="E30" i="9"/>
  <c r="E52" i="9" s="1"/>
  <c r="D30" i="9"/>
  <c r="AB29" i="9"/>
  <c r="AA29" i="9"/>
  <c r="AB28" i="9"/>
  <c r="AA28" i="9"/>
  <c r="AB27" i="9"/>
  <c r="W34" i="9"/>
  <c r="AB26" i="9"/>
  <c r="AA26" i="9"/>
  <c r="AB25" i="9"/>
  <c r="AA25" i="9"/>
  <c r="Y24" i="9"/>
  <c r="U24" i="9"/>
  <c r="Q24" i="9"/>
  <c r="O24" i="9"/>
  <c r="M24" i="9"/>
  <c r="K24" i="9"/>
  <c r="I24" i="9"/>
  <c r="G24" i="9"/>
  <c r="E24" i="9"/>
  <c r="D24" i="9"/>
  <c r="C24" i="9"/>
  <c r="AA35" i="9" l="1"/>
  <c r="C43" i="9"/>
  <c r="O43" i="9"/>
  <c r="AB44" i="9"/>
  <c r="AB46" i="9"/>
  <c r="F56" i="9"/>
  <c r="M56" i="9"/>
  <c r="U56" i="9"/>
  <c r="AB48" i="9"/>
  <c r="AA57" i="9"/>
  <c r="M43" i="9"/>
  <c r="F43" i="9"/>
  <c r="U43" i="9"/>
  <c r="AA45" i="9"/>
  <c r="C56" i="9"/>
  <c r="AA47" i="9"/>
  <c r="O56" i="9"/>
  <c r="W56" i="9"/>
  <c r="AA49" i="9"/>
  <c r="AB57" i="9"/>
  <c r="AA59" i="9"/>
  <c r="W24" i="9"/>
  <c r="W33" i="9"/>
  <c r="AA33" i="9" s="1"/>
  <c r="AB24" i="9"/>
  <c r="C48" i="7" s="1"/>
  <c r="AB35" i="9"/>
  <c r="D43" i="9"/>
  <c r="I43" i="9"/>
  <c r="Q43" i="9"/>
  <c r="AB45" i="9"/>
  <c r="D56" i="9"/>
  <c r="AB47" i="9"/>
  <c r="Q56" i="9"/>
  <c r="Y56" i="9"/>
  <c r="AB49" i="9"/>
  <c r="E43" i="9"/>
  <c r="K43" i="9"/>
  <c r="S43" i="9"/>
  <c r="AA43" i="9" s="1"/>
  <c r="AA44" i="9"/>
  <c r="AA46" i="9"/>
  <c r="E56" i="9"/>
  <c r="K56" i="9"/>
  <c r="S56" i="9"/>
  <c r="AA48" i="9"/>
  <c r="S34" i="9"/>
  <c r="S30" i="9" s="1"/>
  <c r="S52" i="9" s="1"/>
  <c r="C30" i="9"/>
  <c r="C52" i="9" s="1"/>
  <c r="F34" i="9"/>
  <c r="AB52" i="9"/>
  <c r="F27" i="9"/>
  <c r="F24" i="9" s="1"/>
  <c r="G53" i="9"/>
  <c r="AA53" i="9" s="1"/>
  <c r="G54" i="9"/>
  <c r="AA54" i="9" s="1"/>
  <c r="G55" i="9"/>
  <c r="AA55" i="9" s="1"/>
  <c r="G56" i="9"/>
  <c r="AB30" i="9"/>
  <c r="C49" i="7" s="1"/>
  <c r="I53" i="9"/>
  <c r="AB53" i="9" s="1"/>
  <c r="I54" i="9"/>
  <c r="AB54" i="9" s="1"/>
  <c r="I55" i="9"/>
  <c r="AB55" i="9" s="1"/>
  <c r="I56" i="9"/>
  <c r="AA50" i="9"/>
  <c r="AB50" i="9"/>
  <c r="W30" i="9" l="1"/>
  <c r="W52" i="9" s="1"/>
  <c r="AA56" i="9"/>
  <c r="AB56" i="9"/>
  <c r="AB43" i="9"/>
  <c r="AA27" i="9"/>
  <c r="S24" i="9"/>
  <c r="AA24" i="9" s="1"/>
  <c r="F30" i="9"/>
  <c r="F52" i="9" s="1"/>
  <c r="AA34" i="9" l="1"/>
  <c r="O30" i="9"/>
  <c r="O52" i="9" l="1"/>
  <c r="AA52" i="9" s="1"/>
  <c r="AA30" i="9"/>
</calcChain>
</file>

<file path=xl/sharedStrings.xml><?xml version="1.0" encoding="utf-8"?>
<sst xmlns="http://schemas.openxmlformats.org/spreadsheetml/2006/main" count="705" uniqueCount="171">
  <si>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</si>
  <si>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</si>
  <si>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</si>
  <si>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</si>
  <si>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</si>
  <si>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</si>
  <si>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</si>
  <si>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</si>
  <si>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</si>
  <si>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</si>
  <si>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</si>
  <si>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</si>
  <si>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</si>
  <si>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</si>
  <si>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</si>
  <si>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</si>
  <si>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</si>
  <si>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</si>
  <si>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</si>
  <si>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</si>
  <si>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</si>
  <si>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</si>
  <si>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</si>
  <si>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</si>
  <si>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</si>
  <si>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</si>
  <si>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</si>
  <si>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</si>
  <si>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</si>
  <si>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</si>
  <si>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</si>
  <si>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</si>
  <si>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</si>
  <si>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</si>
  <si>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</si>
  <si>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</si>
  <si>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</si>
  <si>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</si>
  <si>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</si>
  <si>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</si>
  <si>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</si>
  <si>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</si>
  <si>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</si>
  <si>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</si>
  <si>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</si>
  <si>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</si>
  <si>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</si>
  <si>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</si>
  <si>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</si>
  <si>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</si>
  <si>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</si>
  <si>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</si>
  <si>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</si>
  <si>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</si>
  <si>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</si>
  <si>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</si>
  <si>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</si>
  <si>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</si>
  <si>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</si>
  <si>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</si>
  <si>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</si>
  <si>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</si>
  <si>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</si>
  <si>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</si>
  <si>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</si>
  <si>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</si>
  <si>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</si>
  <si>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</si>
  <si>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</si>
  <si>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</si>
  <si>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</si>
  <si>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</si>
  <si>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</si>
  <si>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</si>
  <si>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</si>
  <si>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</si>
  <si>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</si>
  <si>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</si>
  <si>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</si>
  <si>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</si>
  <si>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</si>
  <si>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</si>
  <si>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</si>
  <si>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</si>
  <si>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</si>
  <si>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</si>
  <si>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</si>
  <si>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</si>
  <si>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</si>
  <si>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</si>
  <si>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</si>
  <si>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</si>
  <si>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</si>
  <si>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</si>
  <si>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</si>
  <si>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</si>
  <si>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</si>
  <si>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</si>
  <si>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</si>
  <si>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</si>
  <si>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</si>
  <si>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</si>
  <si>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</si>
  <si>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</si>
  <si>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</si>
  <si>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</si>
  <si>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</si>
  <si>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</si>
  <si>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</si>
  <si>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</si>
  <si>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</si>
  <si>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</si>
  <si>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</si>
  <si>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</si>
  <si>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</si>
  <si>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</si>
  <si>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</si>
  <si>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</si>
  <si>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</si>
  <si>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</si>
  <si>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</si>
  <si>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</si>
  <si>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</si>
  <si>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</si>
  <si>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</si>
  <si>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</si>
  <si>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</si>
  <si>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</si>
  <si>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</si>
  <si>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</si>
  <si>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</si>
  <si>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</si>
  <si>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</si>
  <si>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</si>
  <si>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</si>
  <si>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</si>
  <si>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</si>
  <si>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</si>
  <si>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</si>
  <si>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</si>
  <si>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</si>
  <si>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</si>
  <si>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</si>
  <si>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</si>
  <si>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</si>
  <si>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</si>
  <si>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</si>
  <si>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</si>
  <si>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Прочие инвестиционные проекты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</si>
  <si>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</si>
  <si>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</si>
  <si>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</si>
  <si>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предложение по корректировке плана</t>
  </si>
  <si>
    <t>от «__» _____ 202_ г. №___</t>
  </si>
  <si>
    <t xml:space="preserve"> Год 2021</t>
  </si>
  <si>
    <t xml:space="preserve"> Год 2022</t>
  </si>
  <si>
    <t>Год 2023</t>
  </si>
  <si>
    <t>Год 2024</t>
  </si>
  <si>
    <t>Год 2025</t>
  </si>
  <si>
    <t xml:space="preserve"> по состоянию на 01.01.2020 года</t>
  </si>
  <si>
    <t xml:space="preserve">по состоянию на 01.01.2021 года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</si>
  <si>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</si>
  <si>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</si>
  <si>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Замена приборов учета по сроку госповерки и вышедших из строя, класс напряжения 0,22 (0,4) кВ, Прибор учета однофазный, выполнение требований 522ФЗ по внедрению интеллектуальных приборов учета электроэнергии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</si>
  <si>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</si>
  <si>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N_2303_ГОРСЕТЬ</t>
  </si>
  <si>
    <t>70 шт.</t>
  </si>
  <si>
    <t>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</si>
  <si>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Окончание межповерочного интервала, выход из строя. Выполнение требований 522 ФЗ.</t>
  </si>
  <si>
    <t>1,322 млн. руб.</t>
  </si>
  <si>
    <t>Год раскрытия информации: 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</si>
</sst>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0.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9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8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164" fontId="0" fillId="25" borderId="1" xfId="66" applyFont="1" applyFill="1" applyBorder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1" fontId="39" fillId="0" borderId="1" xfId="45" applyNumberFormat="1" applyFont="1" applyBorder="1" applyAlignment="1">
      <alignment horizontal="center" vertical="center" wrapText="1"/>
    </xf>
    <xf numFmtId="1" fontId="10" fillId="0" borderId="1" xfId="2" applyNumberFormat="1" applyBorder="1" applyAlignment="1">
      <alignment horizontal="center" vertical="center" wrapText="1"/>
    </xf>
    <xf numFmtId="1" fontId="35" fillId="0" borderId="1" xfId="2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Alignment="1">
      <alignment horizont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169" fontId="35" fillId="0" borderId="1" xfId="2" applyNumberFormat="1" applyFont="1" applyBorder="1" applyAlignment="1">
      <alignment horizontal="center" vertical="center" wrapText="1"/>
    </xf>
    <xf numFmtId="169" fontId="10" fillId="0" borderId="1" xfId="2" applyNumberFormat="1" applyBorder="1" applyAlignment="1">
      <alignment horizontal="center" vertical="center" wrapText="1"/>
    </xf>
  </cellXfs>
  <cellStyles count="69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10" xfId="68" xr:uid="{00000000-0005-0000-0000-000025000000}"/>
    <cellStyle name="Обычный 12 2" xfId="40" xr:uid="{00000000-0005-0000-0000-000026000000}"/>
    <cellStyle name="Обычный 2" xfId="3" xr:uid="{00000000-0005-0000-0000-000027000000}"/>
    <cellStyle name="Обычный 2 2" xfId="61" xr:uid="{00000000-0005-0000-0000-000028000000}"/>
    <cellStyle name="Обычный 3" xfId="2" xr:uid="{00000000-0005-0000-0000-000029000000}"/>
    <cellStyle name="Обычный 3 2" xfId="41" xr:uid="{00000000-0005-0000-0000-00002A000000}"/>
    <cellStyle name="Обычный 3 2 2 2" xfId="42" xr:uid="{00000000-0005-0000-0000-00002B000000}"/>
    <cellStyle name="Обычный 3 21" xfId="62" xr:uid="{00000000-0005-0000-0000-00002C000000}"/>
    <cellStyle name="Обычный 4" xfId="43" xr:uid="{00000000-0005-0000-0000-00002D000000}"/>
    <cellStyle name="Обычный 4 2" xfId="44" xr:uid="{00000000-0005-0000-0000-00002E000000}"/>
    <cellStyle name="Обычный 5" xfId="45" xr:uid="{00000000-0005-0000-0000-00002F000000}"/>
    <cellStyle name="Обычный 6" xfId="46" xr:uid="{00000000-0005-0000-0000-000030000000}"/>
    <cellStyle name="Обычный 6 2" xfId="47" xr:uid="{00000000-0005-0000-0000-000031000000}"/>
    <cellStyle name="Обычный 6 2 2" xfId="48" xr:uid="{00000000-0005-0000-0000-000032000000}"/>
    <cellStyle name="Обычный 6 2 3" xfId="49" xr:uid="{00000000-0005-0000-0000-000033000000}"/>
    <cellStyle name="Обычный 7" xfId="1" xr:uid="{00000000-0005-0000-0000-000034000000}"/>
    <cellStyle name="Обычный 7 2" xfId="50" xr:uid="{00000000-0005-0000-0000-000035000000}"/>
    <cellStyle name="Обычный 8" xfId="51" xr:uid="{00000000-0005-0000-0000-000036000000}"/>
    <cellStyle name="Обычный_Форматы по компаниям_last" xfId="67" xr:uid="{00000000-0005-0000-0000-000037000000}"/>
    <cellStyle name="Плохой 2" xfId="52" xr:uid="{00000000-0005-0000-0000-000038000000}"/>
    <cellStyle name="Пояснение 2" xfId="53" xr:uid="{00000000-0005-0000-0000-000039000000}"/>
    <cellStyle name="Примечание 2" xfId="54" xr:uid="{00000000-0005-0000-0000-00003A000000}"/>
    <cellStyle name="Процентный 2" xfId="63" xr:uid="{00000000-0005-0000-0000-00003B000000}"/>
    <cellStyle name="Процентный 3" xfId="64" xr:uid="{00000000-0005-0000-0000-00003C000000}"/>
    <cellStyle name="Связанная ячейка 2" xfId="55" xr:uid="{00000000-0005-0000-0000-00003D000000}"/>
    <cellStyle name="Стиль 1" xfId="65" xr:uid="{00000000-0005-0000-0000-00003E000000}"/>
    <cellStyle name="Текст предупреждения 2" xfId="56" xr:uid="{00000000-0005-0000-0000-00003F000000}"/>
    <cellStyle name="Финансовый" xfId="66" builtinId="3"/>
    <cellStyle name="Финансовый 2" xfId="57" xr:uid="{00000000-0005-0000-0000-000041000000}"/>
    <cellStyle name="Финансовый 2 2 2 2 2" xfId="58" xr:uid="{00000000-0005-0000-0000-000042000000}"/>
    <cellStyle name="Финансовый 3" xfId="59" xr:uid="{00000000-0005-0000-0000-000043000000}"/>
    <cellStyle name="Хороший 2" xfId="60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zoomScaleSheetLayoutView="100" workbookViewId="0">
      <selection activeCell="C21" sqref="C2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153</v>
      </c>
    </row>
    <row r="4" spans="1:22" s="7" customFormat="1" ht="18.75" x14ac:dyDescent="0.3">
      <c r="A4" s="11"/>
      <c r="H4" s="10"/>
    </row>
    <row r="5" spans="1:22" s="7" customFormat="1" ht="15.75" x14ac:dyDescent="0.25">
      <c r="A5" s="63" t="s">
        <v>170</v>
      </c>
      <c r="B5" s="63"/>
      <c r="C5" s="63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67" t="s">
        <v>4</v>
      </c>
      <c r="B7" s="67"/>
      <c r="C7" s="6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68" t="s">
        <v>66</v>
      </c>
      <c r="B9" s="68"/>
      <c r="C9" s="68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64" t="s">
        <v>3</v>
      </c>
      <c r="B10" s="64"/>
      <c r="C10" s="64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68" t="s">
        <v>165</v>
      </c>
      <c r="B12" s="68"/>
      <c r="C12" s="68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64" t="s">
        <v>2</v>
      </c>
      <c r="B13" s="64"/>
      <c r="C13" s="64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48" customHeight="1" x14ac:dyDescent="0.2">
      <c r="A15" s="65" t="s">
        <v>164</v>
      </c>
      <c r="B15" s="65"/>
      <c r="C15" s="6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64" t="s">
        <v>1</v>
      </c>
      <c r="B16" s="64"/>
      <c r="C16" s="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65" t="s">
        <v>59</v>
      </c>
      <c r="B18" s="66"/>
      <c r="C18" s="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21" t="s">
        <v>148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149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60"/>
      <c r="B24" s="61"/>
      <c r="C24" s="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60"/>
      <c r="B39" s="61"/>
      <c r="C39" s="62"/>
    </row>
    <row r="40" spans="1:18" ht="63" x14ac:dyDescent="0.25">
      <c r="A40" s="13" t="s">
        <v>42</v>
      </c>
      <c r="B40" s="25" t="s">
        <v>65</v>
      </c>
      <c r="C40" s="47" t="s">
        <v>166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161</v>
      </c>
      <c r="C44" s="21" t="s">
        <v>162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60"/>
      <c r="B47" s="61"/>
      <c r="C47" s="62"/>
    </row>
    <row r="48" spans="1:18" ht="75.75" customHeight="1" x14ac:dyDescent="0.25">
      <c r="A48" s="13" t="s">
        <v>58</v>
      </c>
      <c r="B48" s="24" t="s">
        <v>150</v>
      </c>
      <c r="C48" s="48">
        <f>'6.2. Паспорт фин осв ввод'!AB24</f>
        <v>1.3224057</v>
      </c>
    </row>
    <row r="49" spans="1:3" ht="71.25" customHeight="1" x14ac:dyDescent="0.25">
      <c r="A49" s="13" t="s">
        <v>46</v>
      </c>
      <c r="B49" s="24" t="s">
        <v>151</v>
      </c>
      <c r="C49" s="48">
        <f>'6.2. Паспорт фин осв ввод'!AB30</f>
        <v>1.1020047500000001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0"/>
  <sheetViews>
    <sheetView view="pageBreakPreview" zoomScale="85" zoomScaleSheetLayoutView="85" workbookViewId="0">
      <selection activeCell="A5" sqref="A5:C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153</v>
      </c>
    </row>
    <row r="4" spans="1:29" s="7" customFormat="1" ht="18.75" x14ac:dyDescent="0.3">
      <c r="A4" s="11"/>
      <c r="C4" s="10"/>
    </row>
    <row r="5" spans="1:29" s="7" customFormat="1" ht="15.75" x14ac:dyDescent="0.2">
      <c r="A5" s="63" t="s">
        <v>170</v>
      </c>
      <c r="B5" s="63"/>
      <c r="C5" s="6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67" t="s">
        <v>4</v>
      </c>
      <c r="B7" s="67"/>
      <c r="C7" s="6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68" t="s">
        <v>66</v>
      </c>
      <c r="B9" s="68"/>
      <c r="C9" s="68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64" t="s">
        <v>3</v>
      </c>
      <c r="B10" s="64"/>
      <c r="C10" s="64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68" t="s">
        <v>165</v>
      </c>
      <c r="B12" s="68"/>
      <c r="C12" s="68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64" t="s">
        <v>2</v>
      </c>
      <c r="B13" s="64"/>
      <c r="C13" s="64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8.25" customHeight="1" x14ac:dyDescent="0.2">
      <c r="A15" s="65" t="s">
        <v>164</v>
      </c>
      <c r="B15" s="65"/>
      <c r="C15" s="6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64" t="s">
        <v>1</v>
      </c>
      <c r="B16" s="64"/>
      <c r="C16" s="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69"/>
      <c r="B17" s="69"/>
      <c r="C17" s="6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65" t="s">
        <v>51</v>
      </c>
      <c r="B18" s="65"/>
      <c r="C18" s="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167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163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169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168</v>
      </c>
    </row>
    <row r="28" spans="1:21" ht="42.75" customHeight="1" x14ac:dyDescent="0.25">
      <c r="A28" s="13" t="s">
        <v>8</v>
      </c>
      <c r="B28" s="15" t="s">
        <v>9</v>
      </c>
      <c r="C28" s="21">
        <v>2023</v>
      </c>
    </row>
    <row r="29" spans="1:21" ht="42.75" customHeight="1" x14ac:dyDescent="0.25">
      <c r="A29" s="13" t="s">
        <v>6</v>
      </c>
      <c r="B29" s="14" t="s">
        <v>7</v>
      </c>
      <c r="C29" s="21">
        <v>2025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AE77"/>
  <sheetViews>
    <sheetView tabSelected="1" view="pageBreakPreview" zoomScale="75" zoomScaleNormal="70" zoomScaleSheetLayoutView="75" workbookViewId="0">
      <selection activeCell="A5" sqref="A5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7.7109375" style="29" customWidth="1"/>
    <col min="10" max="10" width="8.140625" style="29" customWidth="1"/>
    <col min="11" max="11" width="7.140625" style="29" customWidth="1"/>
    <col min="12" max="12" width="6.85546875" style="29" customWidth="1"/>
    <col min="13" max="13" width="7.7109375" style="29" customWidth="1"/>
    <col min="14" max="14" width="8.5703125" style="29" customWidth="1"/>
    <col min="15" max="15" width="6.140625" style="29" customWidth="1"/>
    <col min="16" max="16" width="6.85546875" style="29" customWidth="1"/>
    <col min="17" max="17" width="9.5703125" style="29" customWidth="1"/>
    <col min="18" max="18" width="6.85546875" style="29" customWidth="1"/>
    <col min="19" max="19" width="6.140625" style="29" customWidth="1"/>
    <col min="20" max="20" width="7" style="29" customWidth="1"/>
    <col min="21" max="21" width="7.7109375" style="29" customWidth="1"/>
    <col min="22" max="23" width="9.140625" style="29"/>
    <col min="24" max="24" width="6.7109375" style="29" customWidth="1"/>
    <col min="25" max="25" width="9.5703125" style="29" customWidth="1"/>
    <col min="26" max="26" width="8.140625" style="29" customWidth="1"/>
    <col min="27" max="27" width="11.42578125" style="29" customWidth="1"/>
    <col min="28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153</v>
      </c>
    </row>
    <row r="4" spans="1:25" ht="18.75" customHeight="1" x14ac:dyDescent="0.25">
      <c r="A4" s="63" t="s">
        <v>170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67" t="s">
        <v>4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68" t="s">
        <v>66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5" ht="18.75" customHeight="1" x14ac:dyDescent="0.25">
      <c r="A9" s="64" t="s">
        <v>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68" t="s">
        <v>165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</row>
    <row r="12" spans="1:25" x14ac:dyDescent="0.25">
      <c r="A12" s="64" t="s">
        <v>2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49.5" customHeight="1" x14ac:dyDescent="0.25">
      <c r="A14" s="65" t="s">
        <v>164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5" ht="15.75" customHeight="1" x14ac:dyDescent="0.25">
      <c r="A15" s="64" t="s">
        <v>1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</row>
    <row r="16" spans="1:25" x14ac:dyDescent="0.25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</row>
    <row r="18" spans="1:31" x14ac:dyDescent="0.25">
      <c r="A18" s="82" t="s">
        <v>72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</row>
    <row r="20" spans="1:31" ht="33" customHeight="1" x14ac:dyDescent="0.25">
      <c r="A20" s="78" t="s">
        <v>73</v>
      </c>
      <c r="B20" s="78" t="s">
        <v>74</v>
      </c>
      <c r="C20" s="76" t="s">
        <v>75</v>
      </c>
      <c r="D20" s="76"/>
      <c r="E20" s="81" t="s">
        <v>76</v>
      </c>
      <c r="F20" s="81"/>
      <c r="G20" s="70" t="s">
        <v>154</v>
      </c>
      <c r="H20" s="71"/>
      <c r="I20" s="71"/>
      <c r="J20" s="71"/>
      <c r="K20" s="70" t="s">
        <v>155</v>
      </c>
      <c r="L20" s="71"/>
      <c r="M20" s="71"/>
      <c r="N20" s="71"/>
      <c r="O20" s="70" t="s">
        <v>156</v>
      </c>
      <c r="P20" s="71"/>
      <c r="Q20" s="71"/>
      <c r="R20" s="71"/>
      <c r="S20" s="70" t="s">
        <v>157</v>
      </c>
      <c r="T20" s="71"/>
      <c r="U20" s="71"/>
      <c r="V20" s="71"/>
      <c r="W20" s="70" t="s">
        <v>158</v>
      </c>
      <c r="X20" s="71"/>
      <c r="Y20" s="71"/>
      <c r="Z20" s="71"/>
      <c r="AA20" s="72" t="s">
        <v>77</v>
      </c>
      <c r="AB20" s="73"/>
      <c r="AC20" s="30"/>
      <c r="AD20" s="30"/>
      <c r="AE20" s="30"/>
    </row>
    <row r="21" spans="1:31" ht="99.75" customHeight="1" x14ac:dyDescent="0.25">
      <c r="A21" s="79"/>
      <c r="B21" s="79"/>
      <c r="C21" s="76"/>
      <c r="D21" s="76"/>
      <c r="E21" s="81"/>
      <c r="F21" s="81"/>
      <c r="G21" s="76" t="s">
        <v>78</v>
      </c>
      <c r="H21" s="76"/>
      <c r="I21" s="76" t="s">
        <v>152</v>
      </c>
      <c r="J21" s="76"/>
      <c r="K21" s="76" t="s">
        <v>78</v>
      </c>
      <c r="L21" s="76"/>
      <c r="M21" s="76" t="s">
        <v>152</v>
      </c>
      <c r="N21" s="76"/>
      <c r="O21" s="76" t="s">
        <v>78</v>
      </c>
      <c r="P21" s="76"/>
      <c r="Q21" s="76" t="s">
        <v>152</v>
      </c>
      <c r="R21" s="76"/>
      <c r="S21" s="76" t="s">
        <v>78</v>
      </c>
      <c r="T21" s="76"/>
      <c r="U21" s="76" t="s">
        <v>152</v>
      </c>
      <c r="V21" s="76"/>
      <c r="W21" s="76" t="s">
        <v>78</v>
      </c>
      <c r="X21" s="76"/>
      <c r="Y21" s="76" t="s">
        <v>152</v>
      </c>
      <c r="Z21" s="76"/>
      <c r="AA21" s="74"/>
      <c r="AB21" s="75"/>
    </row>
    <row r="22" spans="1:31" ht="96.75" customHeight="1" x14ac:dyDescent="0.25">
      <c r="A22" s="80"/>
      <c r="B22" s="80"/>
      <c r="C22" s="54" t="s">
        <v>78</v>
      </c>
      <c r="D22" s="54" t="s">
        <v>79</v>
      </c>
      <c r="E22" s="54" t="s">
        <v>159</v>
      </c>
      <c r="F22" s="54" t="s">
        <v>160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54" t="s">
        <v>82</v>
      </c>
      <c r="AB22" s="54" t="s">
        <v>79</v>
      </c>
    </row>
    <row r="23" spans="1:31" ht="19.5" customHeight="1" x14ac:dyDescent="0.25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53">
        <v>8</v>
      </c>
      <c r="H23" s="53">
        <v>9</v>
      </c>
      <c r="I23" s="53">
        <v>10</v>
      </c>
      <c r="J23" s="53">
        <v>11</v>
      </c>
      <c r="K23" s="53">
        <v>8</v>
      </c>
      <c r="L23" s="53">
        <v>9</v>
      </c>
      <c r="M23" s="53">
        <v>10</v>
      </c>
      <c r="N23" s="53">
        <v>11</v>
      </c>
      <c r="O23" s="53">
        <v>12</v>
      </c>
      <c r="P23" s="53">
        <v>13</v>
      </c>
      <c r="Q23" s="53">
        <v>14</v>
      </c>
      <c r="R23" s="53">
        <v>15</v>
      </c>
      <c r="S23" s="53">
        <v>16</v>
      </c>
      <c r="T23" s="53">
        <v>17</v>
      </c>
      <c r="U23" s="53">
        <v>18</v>
      </c>
      <c r="V23" s="53">
        <v>19</v>
      </c>
      <c r="W23" s="53">
        <v>20</v>
      </c>
      <c r="X23" s="53">
        <v>21</v>
      </c>
      <c r="Y23" s="53">
        <v>22</v>
      </c>
      <c r="Z23" s="53">
        <v>23</v>
      </c>
      <c r="AA23" s="53">
        <v>24</v>
      </c>
      <c r="AB23" s="53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1.3224057</v>
      </c>
      <c r="D24" s="34">
        <f>D25+D26+D27+D28+D29</f>
        <v>1.3224057</v>
      </c>
      <c r="E24" s="34">
        <f t="shared" ref="E24:Y24" si="0">E25+E26+E27+E28+E29</f>
        <v>0</v>
      </c>
      <c r="F24" s="34">
        <f t="shared" si="0"/>
        <v>1.3224057</v>
      </c>
      <c r="G24" s="34">
        <f t="shared" si="0"/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0.47899770000000003</v>
      </c>
      <c r="P24" s="34" t="s">
        <v>29</v>
      </c>
      <c r="Q24" s="34">
        <f t="shared" si="0"/>
        <v>0.47899770000000003</v>
      </c>
      <c r="R24" s="34" t="s">
        <v>29</v>
      </c>
      <c r="S24" s="34">
        <f t="shared" si="0"/>
        <v>0.42170400000000002</v>
      </c>
      <c r="T24" s="34" t="s">
        <v>29</v>
      </c>
      <c r="U24" s="34">
        <f t="shared" si="0"/>
        <v>0.42170400000000002</v>
      </c>
      <c r="V24" s="34" t="s">
        <v>29</v>
      </c>
      <c r="W24" s="34">
        <f t="shared" si="0"/>
        <v>0.42170400000000002</v>
      </c>
      <c r="X24" s="34" t="s">
        <v>29</v>
      </c>
      <c r="Y24" s="34">
        <f t="shared" si="0"/>
        <v>0.42170400000000002</v>
      </c>
      <c r="Z24" s="34" t="s">
        <v>29</v>
      </c>
      <c r="AA24" s="34">
        <f>G24+K24+O24+S24+W24</f>
        <v>1.3224057</v>
      </c>
      <c r="AB24" s="34">
        <f>I24+M24+Q24+U24+Y24</f>
        <v>1.3224057</v>
      </c>
    </row>
    <row r="25" spans="1:31" ht="24" customHeight="1" x14ac:dyDescent="0.25">
      <c r="A25" s="35" t="s">
        <v>84</v>
      </c>
      <c r="B25" s="36" t="s">
        <v>85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 t="s">
        <v>29</v>
      </c>
      <c r="I25" s="49">
        <v>0</v>
      </c>
      <c r="J25" s="49" t="s">
        <v>29</v>
      </c>
      <c r="K25" s="49">
        <v>0</v>
      </c>
      <c r="L25" s="49" t="s">
        <v>29</v>
      </c>
      <c r="M25" s="49">
        <v>0</v>
      </c>
      <c r="N25" s="49" t="s">
        <v>29</v>
      </c>
      <c r="O25" s="49">
        <v>0</v>
      </c>
      <c r="P25" s="49" t="s">
        <v>29</v>
      </c>
      <c r="Q25" s="49">
        <v>0</v>
      </c>
      <c r="R25" s="49" t="s">
        <v>29</v>
      </c>
      <c r="S25" s="49">
        <v>0</v>
      </c>
      <c r="T25" s="49" t="s">
        <v>29</v>
      </c>
      <c r="U25" s="49">
        <v>0</v>
      </c>
      <c r="V25" s="49" t="s">
        <v>29</v>
      </c>
      <c r="W25" s="49">
        <v>0</v>
      </c>
      <c r="X25" s="49" t="s">
        <v>29</v>
      </c>
      <c r="Y25" s="49">
        <v>0</v>
      </c>
      <c r="Z25" s="49" t="s">
        <v>29</v>
      </c>
      <c r="AA25" s="49">
        <f t="shared" ref="AA25:AA50" si="2">G25+K25+O25+S25+W25</f>
        <v>0</v>
      </c>
      <c r="AB25" s="49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 t="s">
        <v>29</v>
      </c>
      <c r="I26" s="49">
        <v>0</v>
      </c>
      <c r="J26" s="49" t="s">
        <v>29</v>
      </c>
      <c r="K26" s="49">
        <v>0</v>
      </c>
      <c r="L26" s="49" t="s">
        <v>29</v>
      </c>
      <c r="M26" s="49">
        <v>0</v>
      </c>
      <c r="N26" s="55" t="s">
        <v>29</v>
      </c>
      <c r="O26" s="49">
        <v>0</v>
      </c>
      <c r="P26" s="49" t="s">
        <v>29</v>
      </c>
      <c r="Q26" s="49">
        <v>0</v>
      </c>
      <c r="R26" s="49" t="s">
        <v>29</v>
      </c>
      <c r="S26" s="49">
        <v>0</v>
      </c>
      <c r="T26" s="49" t="s">
        <v>29</v>
      </c>
      <c r="U26" s="49">
        <v>0</v>
      </c>
      <c r="V26" s="49" t="s">
        <v>29</v>
      </c>
      <c r="W26" s="49">
        <v>0</v>
      </c>
      <c r="X26" s="49" t="s">
        <v>29</v>
      </c>
      <c r="Y26" s="49">
        <v>0</v>
      </c>
      <c r="Z26" s="49" t="s">
        <v>29</v>
      </c>
      <c r="AA26" s="49">
        <f t="shared" si="2"/>
        <v>0</v>
      </c>
      <c r="AB26" s="49">
        <f t="shared" si="3"/>
        <v>0</v>
      </c>
    </row>
    <row r="27" spans="1:31" ht="31.5" x14ac:dyDescent="0.25">
      <c r="A27" s="35" t="s">
        <v>88</v>
      </c>
      <c r="B27" s="36" t="s">
        <v>89</v>
      </c>
      <c r="C27" s="49">
        <v>1.3224057</v>
      </c>
      <c r="D27" s="49">
        <v>1.3224057</v>
      </c>
      <c r="E27" s="49">
        <v>0</v>
      </c>
      <c r="F27" s="49">
        <f>C27</f>
        <v>1.3224057</v>
      </c>
      <c r="G27" s="49">
        <v>0</v>
      </c>
      <c r="H27" s="49" t="s">
        <v>29</v>
      </c>
      <c r="I27" s="49">
        <v>0</v>
      </c>
      <c r="J27" s="49" t="s">
        <v>29</v>
      </c>
      <c r="K27" s="49">
        <v>0</v>
      </c>
      <c r="L27" s="49" t="s">
        <v>29</v>
      </c>
      <c r="M27" s="49">
        <v>0</v>
      </c>
      <c r="N27" s="49" t="s">
        <v>29</v>
      </c>
      <c r="O27" s="49">
        <f>Q27</f>
        <v>0.47899770000000003</v>
      </c>
      <c r="P27" s="49" t="s">
        <v>29</v>
      </c>
      <c r="Q27" s="49">
        <v>0.47899770000000003</v>
      </c>
      <c r="R27" s="49" t="s">
        <v>29</v>
      </c>
      <c r="S27" s="49">
        <v>0.42170400000000002</v>
      </c>
      <c r="T27" s="49" t="s">
        <v>29</v>
      </c>
      <c r="U27" s="59">
        <v>0.42170400000000002</v>
      </c>
      <c r="V27" s="49" t="s">
        <v>29</v>
      </c>
      <c r="W27" s="49">
        <v>0.42170400000000002</v>
      </c>
      <c r="X27" s="49" t="s">
        <v>29</v>
      </c>
      <c r="Y27" s="49">
        <v>0.42170400000000002</v>
      </c>
      <c r="Z27" s="49" t="s">
        <v>29</v>
      </c>
      <c r="AA27" s="49">
        <f t="shared" si="2"/>
        <v>1.3224057</v>
      </c>
      <c r="AB27" s="49">
        <f t="shared" si="3"/>
        <v>1.3224057</v>
      </c>
    </row>
    <row r="28" spans="1:31" x14ac:dyDescent="0.25">
      <c r="A28" s="35" t="s">
        <v>90</v>
      </c>
      <c r="B28" s="36" t="s">
        <v>91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 t="s">
        <v>29</v>
      </c>
      <c r="I28" s="49">
        <v>0</v>
      </c>
      <c r="J28" s="49" t="s">
        <v>29</v>
      </c>
      <c r="K28" s="49">
        <v>0</v>
      </c>
      <c r="L28" s="49" t="s">
        <v>29</v>
      </c>
      <c r="M28" s="49">
        <v>0</v>
      </c>
      <c r="N28" s="49" t="s">
        <v>29</v>
      </c>
      <c r="O28" s="49">
        <v>0</v>
      </c>
      <c r="P28" s="49" t="s">
        <v>29</v>
      </c>
      <c r="Q28" s="49">
        <v>0</v>
      </c>
      <c r="R28" s="49" t="s">
        <v>29</v>
      </c>
      <c r="S28" s="49">
        <v>0</v>
      </c>
      <c r="T28" s="49" t="s">
        <v>29</v>
      </c>
      <c r="U28" s="49">
        <v>0</v>
      </c>
      <c r="V28" s="49" t="s">
        <v>29</v>
      </c>
      <c r="W28" s="49">
        <v>0</v>
      </c>
      <c r="X28" s="49" t="s">
        <v>29</v>
      </c>
      <c r="Y28" s="49">
        <v>0</v>
      </c>
      <c r="Z28" s="49" t="s">
        <v>29</v>
      </c>
      <c r="AA28" s="49">
        <f t="shared" si="2"/>
        <v>0</v>
      </c>
      <c r="AB28" s="49">
        <f t="shared" si="3"/>
        <v>0</v>
      </c>
    </row>
    <row r="29" spans="1:31" x14ac:dyDescent="0.25">
      <c r="A29" s="35" t="s">
        <v>92</v>
      </c>
      <c r="B29" s="37" t="s">
        <v>93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 t="s">
        <v>29</v>
      </c>
      <c r="I29" s="49">
        <v>0</v>
      </c>
      <c r="J29" s="49" t="s">
        <v>29</v>
      </c>
      <c r="K29" s="49">
        <v>0</v>
      </c>
      <c r="L29" s="49" t="s">
        <v>29</v>
      </c>
      <c r="M29" s="49">
        <v>0</v>
      </c>
      <c r="N29" s="49" t="s">
        <v>29</v>
      </c>
      <c r="O29" s="49">
        <v>0</v>
      </c>
      <c r="P29" s="49" t="s">
        <v>29</v>
      </c>
      <c r="Q29" s="49">
        <v>0</v>
      </c>
      <c r="R29" s="49" t="s">
        <v>29</v>
      </c>
      <c r="S29" s="49">
        <v>0</v>
      </c>
      <c r="T29" s="49" t="s">
        <v>29</v>
      </c>
      <c r="U29" s="49">
        <v>0</v>
      </c>
      <c r="V29" s="49" t="s">
        <v>29</v>
      </c>
      <c r="W29" s="49">
        <v>0</v>
      </c>
      <c r="X29" s="49" t="s">
        <v>29</v>
      </c>
      <c r="Y29" s="49">
        <v>0</v>
      </c>
      <c r="Z29" s="49" t="s">
        <v>29</v>
      </c>
      <c r="AA29" s="49">
        <f t="shared" si="2"/>
        <v>0</v>
      </c>
      <c r="AB29" s="49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1.1020047500000001</v>
      </c>
      <c r="D30" s="34">
        <f t="shared" ref="D30:Y30" si="4">D31+D32+D33+D34</f>
        <v>1.1020047500000001</v>
      </c>
      <c r="E30" s="34">
        <f t="shared" si="4"/>
        <v>0</v>
      </c>
      <c r="F30" s="34">
        <f t="shared" si="4"/>
        <v>0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0.39916475000000001</v>
      </c>
      <c r="P30" s="34" t="s">
        <v>29</v>
      </c>
      <c r="Q30" s="34">
        <f t="shared" si="4"/>
        <v>0.39916475000000001</v>
      </c>
      <c r="R30" s="34" t="s">
        <v>29</v>
      </c>
      <c r="S30" s="34">
        <f t="shared" si="4"/>
        <v>0.35142000000000001</v>
      </c>
      <c r="T30" s="34" t="s">
        <v>29</v>
      </c>
      <c r="U30" s="34">
        <f>U31+U32+U33+U34</f>
        <v>0.35142000000000001</v>
      </c>
      <c r="V30" s="34" t="s">
        <v>29</v>
      </c>
      <c r="W30" s="34">
        <f t="shared" si="4"/>
        <v>0.35142000000000001</v>
      </c>
      <c r="X30" s="34" t="s">
        <v>29</v>
      </c>
      <c r="Y30" s="34">
        <f t="shared" si="4"/>
        <v>0.35142000000000001</v>
      </c>
      <c r="Z30" s="34" t="s">
        <v>29</v>
      </c>
      <c r="AA30" s="34">
        <f t="shared" si="2"/>
        <v>1.1020047500000001</v>
      </c>
      <c r="AB30" s="34">
        <f t="shared" si="3"/>
        <v>1.1020047500000001</v>
      </c>
    </row>
    <row r="31" spans="1:31" x14ac:dyDescent="0.25">
      <c r="A31" s="32" t="s">
        <v>95</v>
      </c>
      <c r="B31" s="36" t="s">
        <v>96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 t="s">
        <v>29</v>
      </c>
      <c r="I31" s="49">
        <v>0</v>
      </c>
      <c r="J31" s="49" t="s">
        <v>29</v>
      </c>
      <c r="K31" s="49">
        <v>0</v>
      </c>
      <c r="L31" s="49" t="s">
        <v>29</v>
      </c>
      <c r="M31" s="49">
        <v>0</v>
      </c>
      <c r="N31" s="49" t="s">
        <v>29</v>
      </c>
      <c r="O31" s="49">
        <v>0</v>
      </c>
      <c r="P31" s="49" t="s">
        <v>29</v>
      </c>
      <c r="Q31" s="49">
        <v>0</v>
      </c>
      <c r="R31" s="49" t="s">
        <v>29</v>
      </c>
      <c r="S31" s="49">
        <v>0</v>
      </c>
      <c r="T31" s="49" t="s">
        <v>29</v>
      </c>
      <c r="U31" s="49">
        <v>0</v>
      </c>
      <c r="V31" s="49" t="s">
        <v>29</v>
      </c>
      <c r="W31" s="49">
        <v>0</v>
      </c>
      <c r="X31" s="49" t="s">
        <v>29</v>
      </c>
      <c r="Y31" s="49">
        <v>0</v>
      </c>
      <c r="Z31" s="49" t="s">
        <v>29</v>
      </c>
      <c r="AA31" s="49">
        <f t="shared" si="2"/>
        <v>0</v>
      </c>
      <c r="AB31" s="49">
        <f t="shared" si="3"/>
        <v>0</v>
      </c>
    </row>
    <row r="32" spans="1:31" ht="31.5" x14ac:dyDescent="0.25">
      <c r="A32" s="32" t="s">
        <v>97</v>
      </c>
      <c r="B32" s="36" t="s">
        <v>98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 t="s">
        <v>29</v>
      </c>
      <c r="I32" s="49">
        <v>0</v>
      </c>
      <c r="J32" s="49" t="s">
        <v>29</v>
      </c>
      <c r="K32" s="49">
        <v>0</v>
      </c>
      <c r="L32" s="49" t="s">
        <v>29</v>
      </c>
      <c r="M32" s="49">
        <v>0</v>
      </c>
      <c r="N32" s="49" t="s">
        <v>29</v>
      </c>
      <c r="O32" s="49">
        <v>0</v>
      </c>
      <c r="P32" s="49" t="s">
        <v>29</v>
      </c>
      <c r="Q32" s="49">
        <v>0</v>
      </c>
      <c r="R32" s="49" t="s">
        <v>29</v>
      </c>
      <c r="S32" s="49">
        <v>0</v>
      </c>
      <c r="T32" s="49" t="s">
        <v>29</v>
      </c>
      <c r="U32" s="49">
        <v>0</v>
      </c>
      <c r="V32" s="49" t="s">
        <v>29</v>
      </c>
      <c r="W32" s="49">
        <v>0</v>
      </c>
      <c r="X32" s="49" t="s">
        <v>29</v>
      </c>
      <c r="Y32" s="49">
        <v>0</v>
      </c>
      <c r="Z32" s="49" t="s">
        <v>29</v>
      </c>
      <c r="AA32" s="49">
        <f t="shared" si="2"/>
        <v>0</v>
      </c>
      <c r="AB32" s="49">
        <f t="shared" si="3"/>
        <v>0</v>
      </c>
    </row>
    <row r="33" spans="1:28" x14ac:dyDescent="0.25">
      <c r="A33" s="32" t="s">
        <v>99</v>
      </c>
      <c r="B33" s="36" t="s">
        <v>100</v>
      </c>
      <c r="C33" s="49">
        <v>1.1020047500000001</v>
      </c>
      <c r="D33" s="49">
        <f>D27/1.2</f>
        <v>1.1020047500000001</v>
      </c>
      <c r="E33" s="49">
        <v>0</v>
      </c>
      <c r="F33" s="49">
        <v>0</v>
      </c>
      <c r="G33" s="49">
        <v>0</v>
      </c>
      <c r="H33" s="49" t="s">
        <v>29</v>
      </c>
      <c r="I33" s="49">
        <v>0</v>
      </c>
      <c r="J33" s="49" t="s">
        <v>29</v>
      </c>
      <c r="K33" s="49">
        <v>0</v>
      </c>
      <c r="L33" s="49" t="s">
        <v>29</v>
      </c>
      <c r="M33" s="49">
        <v>0</v>
      </c>
      <c r="N33" s="49" t="s">
        <v>29</v>
      </c>
      <c r="O33" s="49">
        <f>Q33</f>
        <v>0.39916475000000001</v>
      </c>
      <c r="P33" s="49" t="s">
        <v>29</v>
      </c>
      <c r="Q33" s="49">
        <f>Q27/1.2</f>
        <v>0.39916475000000001</v>
      </c>
      <c r="R33" s="49" t="s">
        <v>29</v>
      </c>
      <c r="S33" s="49">
        <v>0.35142000000000001</v>
      </c>
      <c r="T33" s="49" t="s">
        <v>29</v>
      </c>
      <c r="U33" s="49">
        <f>U27/1.2</f>
        <v>0.35142000000000001</v>
      </c>
      <c r="V33" s="49" t="s">
        <v>29</v>
      </c>
      <c r="W33" s="49">
        <f>W27/1.2</f>
        <v>0.35142000000000001</v>
      </c>
      <c r="X33" s="49" t="s">
        <v>29</v>
      </c>
      <c r="Y33" s="49">
        <f>Y27/1.2</f>
        <v>0.35142000000000001</v>
      </c>
      <c r="Z33" s="49" t="s">
        <v>29</v>
      </c>
      <c r="AA33" s="49">
        <f t="shared" si="2"/>
        <v>1.1020047500000001</v>
      </c>
      <c r="AB33" s="49">
        <f t="shared" si="3"/>
        <v>1.1020047500000001</v>
      </c>
    </row>
    <row r="34" spans="1:28" x14ac:dyDescent="0.25">
      <c r="A34" s="32" t="s">
        <v>101</v>
      </c>
      <c r="B34" s="36" t="s">
        <v>102</v>
      </c>
      <c r="C34" s="49">
        <v>0</v>
      </c>
      <c r="D34" s="49">
        <v>0</v>
      </c>
      <c r="E34" s="49">
        <v>0</v>
      </c>
      <c r="F34" s="49">
        <f>C34</f>
        <v>0</v>
      </c>
      <c r="G34" s="49">
        <v>0</v>
      </c>
      <c r="H34" s="49" t="s">
        <v>29</v>
      </c>
      <c r="I34" s="49">
        <v>0</v>
      </c>
      <c r="J34" s="49" t="s">
        <v>29</v>
      </c>
      <c r="K34" s="49">
        <v>0</v>
      </c>
      <c r="L34" s="49" t="s">
        <v>29</v>
      </c>
      <c r="M34" s="49">
        <v>0</v>
      </c>
      <c r="N34" s="49" t="s">
        <v>29</v>
      </c>
      <c r="O34" s="49">
        <v>0</v>
      </c>
      <c r="P34" s="49" t="s">
        <v>29</v>
      </c>
      <c r="Q34" s="49">
        <v>0</v>
      </c>
      <c r="R34" s="49" t="s">
        <v>29</v>
      </c>
      <c r="S34" s="49">
        <f>C34/2</f>
        <v>0</v>
      </c>
      <c r="T34" s="49" t="s">
        <v>29</v>
      </c>
      <c r="U34" s="49">
        <v>0</v>
      </c>
      <c r="V34" s="49" t="s">
        <v>29</v>
      </c>
      <c r="W34" s="49">
        <f>C34/2</f>
        <v>0</v>
      </c>
      <c r="X34" s="49" t="s">
        <v>29</v>
      </c>
      <c r="Y34" s="49">
        <v>0</v>
      </c>
      <c r="Z34" s="49" t="s">
        <v>29</v>
      </c>
      <c r="AA34" s="49">
        <f t="shared" si="2"/>
        <v>0</v>
      </c>
      <c r="AB34" s="49">
        <f t="shared" si="3"/>
        <v>0</v>
      </c>
    </row>
    <row r="35" spans="1:28" ht="31.5" x14ac:dyDescent="0.25">
      <c r="A35" s="32" t="s">
        <v>14</v>
      </c>
      <c r="B35" s="33" t="s">
        <v>103</v>
      </c>
      <c r="C35" s="58">
        <f>C36+C37+C38+C39+C40+C41+C42</f>
        <v>70</v>
      </c>
      <c r="D35" s="58">
        <f t="shared" ref="D35:Y35" si="6">D36+D37+D38+D39+D40+D41+D42</f>
        <v>70</v>
      </c>
      <c r="E35" s="34">
        <f t="shared" si="6"/>
        <v>0</v>
      </c>
      <c r="F35" s="34">
        <f t="shared" si="6"/>
        <v>0</v>
      </c>
      <c r="G35" s="34">
        <f t="shared" si="6"/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f t="shared" si="6"/>
        <v>20</v>
      </c>
      <c r="P35" s="34" t="s">
        <v>29</v>
      </c>
      <c r="Q35" s="58">
        <f t="shared" si="6"/>
        <v>20</v>
      </c>
      <c r="R35" s="34" t="s">
        <v>29</v>
      </c>
      <c r="S35" s="34">
        <f t="shared" si="6"/>
        <v>0</v>
      </c>
      <c r="T35" s="34" t="s">
        <v>29</v>
      </c>
      <c r="U35" s="58">
        <f>U36+U37+U38+U39+U40+U41+U42</f>
        <v>22</v>
      </c>
      <c r="V35" s="34" t="s">
        <v>29</v>
      </c>
      <c r="W35" s="86">
        <f t="shared" si="6"/>
        <v>28</v>
      </c>
      <c r="X35" s="34" t="s">
        <v>29</v>
      </c>
      <c r="Y35" s="58">
        <f t="shared" si="6"/>
        <v>28</v>
      </c>
      <c r="Z35" s="34" t="s">
        <v>29</v>
      </c>
      <c r="AA35" s="86">
        <f t="shared" si="2"/>
        <v>48</v>
      </c>
      <c r="AB35" s="58">
        <f t="shared" si="3"/>
        <v>70</v>
      </c>
    </row>
    <row r="36" spans="1:28" ht="31.5" x14ac:dyDescent="0.25">
      <c r="A36" s="35" t="s">
        <v>104</v>
      </c>
      <c r="B36" s="38" t="s">
        <v>105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49" t="s">
        <v>29</v>
      </c>
      <c r="I36" s="50">
        <v>0</v>
      </c>
      <c r="J36" s="49" t="s">
        <v>29</v>
      </c>
      <c r="K36" s="50">
        <v>0</v>
      </c>
      <c r="L36" s="49" t="s">
        <v>29</v>
      </c>
      <c r="M36" s="50">
        <v>0</v>
      </c>
      <c r="N36" s="49" t="s">
        <v>29</v>
      </c>
      <c r="O36" s="50">
        <v>0</v>
      </c>
      <c r="P36" s="49" t="s">
        <v>29</v>
      </c>
      <c r="Q36" s="50">
        <v>0</v>
      </c>
      <c r="R36" s="49" t="s">
        <v>29</v>
      </c>
      <c r="S36" s="49">
        <v>0</v>
      </c>
      <c r="T36" s="49" t="s">
        <v>29</v>
      </c>
      <c r="U36" s="49">
        <v>0</v>
      </c>
      <c r="V36" s="49" t="s">
        <v>29</v>
      </c>
      <c r="W36" s="49">
        <v>0</v>
      </c>
      <c r="X36" s="49" t="s">
        <v>29</v>
      </c>
      <c r="Y36" s="49">
        <v>0</v>
      </c>
      <c r="Z36" s="49" t="s">
        <v>29</v>
      </c>
      <c r="AA36" s="49">
        <f t="shared" si="2"/>
        <v>0</v>
      </c>
      <c r="AB36" s="49">
        <f t="shared" si="3"/>
        <v>0</v>
      </c>
    </row>
    <row r="37" spans="1:28" x14ac:dyDescent="0.25">
      <c r="A37" s="35" t="s">
        <v>106</v>
      </c>
      <c r="B37" s="38" t="s">
        <v>107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49" t="s">
        <v>29</v>
      </c>
      <c r="I37" s="50">
        <v>0</v>
      </c>
      <c r="J37" s="49" t="s">
        <v>29</v>
      </c>
      <c r="K37" s="50">
        <v>0</v>
      </c>
      <c r="L37" s="49" t="s">
        <v>29</v>
      </c>
      <c r="M37" s="50">
        <v>0</v>
      </c>
      <c r="N37" s="49" t="s">
        <v>29</v>
      </c>
      <c r="O37" s="50">
        <v>0</v>
      </c>
      <c r="P37" s="49" t="s">
        <v>29</v>
      </c>
      <c r="Q37" s="50">
        <v>0</v>
      </c>
      <c r="R37" s="49" t="s">
        <v>29</v>
      </c>
      <c r="S37" s="49">
        <v>0</v>
      </c>
      <c r="T37" s="49" t="s">
        <v>29</v>
      </c>
      <c r="U37" s="49">
        <v>0</v>
      </c>
      <c r="V37" s="49" t="s">
        <v>29</v>
      </c>
      <c r="W37" s="49">
        <v>0</v>
      </c>
      <c r="X37" s="49" t="s">
        <v>29</v>
      </c>
      <c r="Y37" s="49">
        <v>0</v>
      </c>
      <c r="Z37" s="49" t="s">
        <v>29</v>
      </c>
      <c r="AA37" s="49">
        <f t="shared" si="2"/>
        <v>0</v>
      </c>
      <c r="AB37" s="49">
        <f t="shared" si="3"/>
        <v>0</v>
      </c>
    </row>
    <row r="38" spans="1:28" x14ac:dyDescent="0.25">
      <c r="A38" s="35" t="s">
        <v>108</v>
      </c>
      <c r="B38" s="38" t="s">
        <v>109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49" t="s">
        <v>29</v>
      </c>
      <c r="I38" s="50">
        <v>0</v>
      </c>
      <c r="J38" s="49" t="s">
        <v>29</v>
      </c>
      <c r="K38" s="50">
        <v>0</v>
      </c>
      <c r="L38" s="49" t="s">
        <v>29</v>
      </c>
      <c r="M38" s="50">
        <v>0</v>
      </c>
      <c r="N38" s="49" t="s">
        <v>29</v>
      </c>
      <c r="O38" s="50">
        <v>0</v>
      </c>
      <c r="P38" s="49" t="s">
        <v>29</v>
      </c>
      <c r="Q38" s="50">
        <v>0</v>
      </c>
      <c r="R38" s="49" t="s">
        <v>29</v>
      </c>
      <c r="S38" s="49">
        <v>0</v>
      </c>
      <c r="T38" s="49" t="s">
        <v>29</v>
      </c>
      <c r="U38" s="49">
        <v>0</v>
      </c>
      <c r="V38" s="49" t="s">
        <v>29</v>
      </c>
      <c r="W38" s="49">
        <v>0</v>
      </c>
      <c r="X38" s="49" t="s">
        <v>29</v>
      </c>
      <c r="Y38" s="49">
        <v>0</v>
      </c>
      <c r="Z38" s="49" t="s">
        <v>29</v>
      </c>
      <c r="AA38" s="49">
        <f t="shared" si="2"/>
        <v>0</v>
      </c>
      <c r="AB38" s="49">
        <f t="shared" si="3"/>
        <v>0</v>
      </c>
    </row>
    <row r="39" spans="1:28" ht="31.5" x14ac:dyDescent="0.25">
      <c r="A39" s="35" t="s">
        <v>110</v>
      </c>
      <c r="B39" s="36" t="s">
        <v>111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 t="s">
        <v>29</v>
      </c>
      <c r="I39" s="49">
        <v>0</v>
      </c>
      <c r="J39" s="49" t="s">
        <v>29</v>
      </c>
      <c r="K39" s="49">
        <v>0</v>
      </c>
      <c r="L39" s="49" t="s">
        <v>29</v>
      </c>
      <c r="M39" s="49">
        <v>0</v>
      </c>
      <c r="N39" s="49" t="s">
        <v>29</v>
      </c>
      <c r="O39" s="49">
        <v>0</v>
      </c>
      <c r="P39" s="49" t="s">
        <v>29</v>
      </c>
      <c r="Q39" s="49">
        <v>0</v>
      </c>
      <c r="R39" s="49" t="s">
        <v>29</v>
      </c>
      <c r="S39" s="49">
        <v>0</v>
      </c>
      <c r="T39" s="49" t="s">
        <v>29</v>
      </c>
      <c r="U39" s="49">
        <v>0</v>
      </c>
      <c r="V39" s="49" t="s">
        <v>29</v>
      </c>
      <c r="W39" s="49">
        <v>0</v>
      </c>
      <c r="X39" s="49" t="s">
        <v>29</v>
      </c>
      <c r="Y39" s="49">
        <v>0</v>
      </c>
      <c r="Z39" s="49" t="s">
        <v>29</v>
      </c>
      <c r="AA39" s="49">
        <f t="shared" si="2"/>
        <v>0</v>
      </c>
      <c r="AB39" s="49">
        <f t="shared" si="3"/>
        <v>0</v>
      </c>
    </row>
    <row r="40" spans="1:28" ht="31.5" x14ac:dyDescent="0.25">
      <c r="A40" s="35" t="s">
        <v>112</v>
      </c>
      <c r="B40" s="36" t="s">
        <v>113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 t="s">
        <v>29</v>
      </c>
      <c r="I40" s="49">
        <v>0</v>
      </c>
      <c r="J40" s="49" t="s">
        <v>29</v>
      </c>
      <c r="K40" s="49">
        <v>0</v>
      </c>
      <c r="L40" s="49" t="s">
        <v>29</v>
      </c>
      <c r="M40" s="49">
        <v>0</v>
      </c>
      <c r="N40" s="49" t="s">
        <v>29</v>
      </c>
      <c r="O40" s="49">
        <v>0</v>
      </c>
      <c r="P40" s="49" t="s">
        <v>29</v>
      </c>
      <c r="Q40" s="49">
        <v>0</v>
      </c>
      <c r="R40" s="49" t="s">
        <v>29</v>
      </c>
      <c r="S40" s="49">
        <v>0</v>
      </c>
      <c r="T40" s="49" t="s">
        <v>29</v>
      </c>
      <c r="U40" s="49">
        <v>0</v>
      </c>
      <c r="V40" s="49" t="s">
        <v>29</v>
      </c>
      <c r="W40" s="49">
        <v>0</v>
      </c>
      <c r="X40" s="49" t="s">
        <v>29</v>
      </c>
      <c r="Y40" s="49">
        <v>0</v>
      </c>
      <c r="Z40" s="49" t="s">
        <v>29</v>
      </c>
      <c r="AA40" s="49">
        <f t="shared" si="2"/>
        <v>0</v>
      </c>
      <c r="AB40" s="49">
        <f t="shared" si="3"/>
        <v>0</v>
      </c>
    </row>
    <row r="41" spans="1:28" x14ac:dyDescent="0.25">
      <c r="A41" s="35" t="s">
        <v>114</v>
      </c>
      <c r="B41" s="36" t="s">
        <v>115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 t="s">
        <v>29</v>
      </c>
      <c r="I41" s="49">
        <v>0</v>
      </c>
      <c r="J41" s="49" t="s">
        <v>29</v>
      </c>
      <c r="K41" s="49">
        <v>0</v>
      </c>
      <c r="L41" s="49" t="s">
        <v>29</v>
      </c>
      <c r="M41" s="49">
        <v>0</v>
      </c>
      <c r="N41" s="49" t="s">
        <v>29</v>
      </c>
      <c r="O41" s="49">
        <v>0</v>
      </c>
      <c r="P41" s="49" t="s">
        <v>29</v>
      </c>
      <c r="Q41" s="49">
        <v>0</v>
      </c>
      <c r="R41" s="49" t="s">
        <v>29</v>
      </c>
      <c r="S41" s="49">
        <v>0</v>
      </c>
      <c r="T41" s="49" t="s">
        <v>29</v>
      </c>
      <c r="U41" s="49">
        <v>0</v>
      </c>
      <c r="V41" s="49" t="s">
        <v>29</v>
      </c>
      <c r="W41" s="49">
        <v>0</v>
      </c>
      <c r="X41" s="49" t="s">
        <v>29</v>
      </c>
      <c r="Y41" s="49">
        <v>0</v>
      </c>
      <c r="Z41" s="49" t="s">
        <v>29</v>
      </c>
      <c r="AA41" s="49">
        <f t="shared" si="2"/>
        <v>0</v>
      </c>
      <c r="AB41" s="49">
        <f t="shared" si="3"/>
        <v>0</v>
      </c>
    </row>
    <row r="42" spans="1:28" ht="18.75" x14ac:dyDescent="0.25">
      <c r="A42" s="35" t="s">
        <v>116</v>
      </c>
      <c r="B42" s="38" t="s">
        <v>117</v>
      </c>
      <c r="C42" s="56">
        <v>70</v>
      </c>
      <c r="D42" s="56">
        <v>70</v>
      </c>
      <c r="E42" s="50">
        <v>0</v>
      </c>
      <c r="F42" s="50">
        <v>0</v>
      </c>
      <c r="G42" s="50">
        <v>0</v>
      </c>
      <c r="H42" s="49" t="s">
        <v>29</v>
      </c>
      <c r="I42" s="50">
        <v>0</v>
      </c>
      <c r="J42" s="49" t="s">
        <v>29</v>
      </c>
      <c r="K42" s="50">
        <v>0</v>
      </c>
      <c r="L42" s="49" t="s">
        <v>29</v>
      </c>
      <c r="M42" s="50">
        <v>0</v>
      </c>
      <c r="N42" s="49" t="s">
        <v>29</v>
      </c>
      <c r="O42" s="56">
        <f>Q42</f>
        <v>20</v>
      </c>
      <c r="P42" s="49" t="s">
        <v>29</v>
      </c>
      <c r="Q42" s="56">
        <v>20</v>
      </c>
      <c r="R42" s="49" t="s">
        <v>29</v>
      </c>
      <c r="S42" s="49">
        <v>0</v>
      </c>
      <c r="T42" s="49" t="s">
        <v>29</v>
      </c>
      <c r="U42" s="56">
        <v>22</v>
      </c>
      <c r="V42" s="49" t="s">
        <v>29</v>
      </c>
      <c r="W42" s="49">
        <v>28</v>
      </c>
      <c r="X42" s="49" t="s">
        <v>29</v>
      </c>
      <c r="Y42" s="56">
        <v>28</v>
      </c>
      <c r="Z42" s="49" t="s">
        <v>29</v>
      </c>
      <c r="AA42" s="49">
        <f t="shared" si="2"/>
        <v>48</v>
      </c>
      <c r="AB42" s="57">
        <f t="shared" si="3"/>
        <v>70</v>
      </c>
    </row>
    <row r="43" spans="1:28" x14ac:dyDescent="0.25">
      <c r="A43" s="32" t="s">
        <v>13</v>
      </c>
      <c r="B43" s="33" t="s">
        <v>118</v>
      </c>
      <c r="C43" s="58">
        <f t="shared" ref="C43:K43" si="8">C44+C45+C46+C47+C48+C49+C50</f>
        <v>70</v>
      </c>
      <c r="D43" s="58">
        <f t="shared" si="8"/>
        <v>70</v>
      </c>
      <c r="E43" s="34">
        <f t="shared" si="8"/>
        <v>0</v>
      </c>
      <c r="F43" s="34">
        <f t="shared" si="8"/>
        <v>0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86">
        <f>O44+O45+O46+O47+O48+O49+O50</f>
        <v>20</v>
      </c>
      <c r="P43" s="34" t="s">
        <v>29</v>
      </c>
      <c r="Q43" s="58">
        <f>Q44+Q45+Q46+Q47+Q48+Q49+Q50</f>
        <v>20</v>
      </c>
      <c r="R43" s="34" t="s">
        <v>29</v>
      </c>
      <c r="S43" s="86">
        <f>S44+S45+S46+S47+S48+S49+S50</f>
        <v>22</v>
      </c>
      <c r="T43" s="34" t="s">
        <v>29</v>
      </c>
      <c r="U43" s="58">
        <f>U44+U45+U46+U47+U48+U49+U50</f>
        <v>22</v>
      </c>
      <c r="V43" s="34" t="s">
        <v>29</v>
      </c>
      <c r="W43" s="58">
        <v>28</v>
      </c>
      <c r="X43" s="34" t="s">
        <v>29</v>
      </c>
      <c r="Y43" s="58">
        <f>Y44+Y45+Y46+Y47+Y48+Y49+Y50</f>
        <v>28</v>
      </c>
      <c r="Z43" s="34" t="s">
        <v>29</v>
      </c>
      <c r="AA43" s="86">
        <f>G43+K43+O43+S43+W43</f>
        <v>70</v>
      </c>
      <c r="AB43" s="58">
        <f t="shared" si="3"/>
        <v>70</v>
      </c>
    </row>
    <row r="44" spans="1:28" x14ac:dyDescent="0.25">
      <c r="A44" s="35" t="s">
        <v>119</v>
      </c>
      <c r="B44" s="36" t="s">
        <v>120</v>
      </c>
      <c r="C44" s="49">
        <f t="shared" ref="C44:K50" si="9">C36</f>
        <v>0</v>
      </c>
      <c r="D44" s="49">
        <f t="shared" si="9"/>
        <v>0</v>
      </c>
      <c r="E44" s="49">
        <f t="shared" si="9"/>
        <v>0</v>
      </c>
      <c r="F44" s="49">
        <f t="shared" si="9"/>
        <v>0</v>
      </c>
      <c r="G44" s="49">
        <f t="shared" si="9"/>
        <v>0</v>
      </c>
      <c r="H44" s="49" t="s">
        <v>29</v>
      </c>
      <c r="I44" s="49">
        <f t="shared" ref="I44:I50" si="10">I36</f>
        <v>0</v>
      </c>
      <c r="J44" s="49" t="s">
        <v>29</v>
      </c>
      <c r="K44" s="49">
        <f t="shared" si="9"/>
        <v>0</v>
      </c>
      <c r="L44" s="49" t="s">
        <v>29</v>
      </c>
      <c r="M44" s="49">
        <f t="shared" ref="M44:M50" si="11">M36</f>
        <v>0</v>
      </c>
      <c r="N44" s="49" t="s">
        <v>29</v>
      </c>
      <c r="O44" s="49">
        <f t="shared" ref="O44:O49" si="12">O36</f>
        <v>0</v>
      </c>
      <c r="P44" s="49" t="s">
        <v>29</v>
      </c>
      <c r="Q44" s="49">
        <f t="shared" ref="Q44:Q49" si="13">Q36</f>
        <v>0</v>
      </c>
      <c r="R44" s="49" t="s">
        <v>29</v>
      </c>
      <c r="S44" s="49">
        <f t="shared" ref="S44:S49" si="14">S36</f>
        <v>0</v>
      </c>
      <c r="T44" s="49" t="s">
        <v>29</v>
      </c>
      <c r="U44" s="49">
        <f t="shared" ref="U44:U49" si="15">U36</f>
        <v>0</v>
      </c>
      <c r="V44" s="49" t="s">
        <v>29</v>
      </c>
      <c r="W44" s="49">
        <f t="shared" ref="W44:W49" si="16">W36</f>
        <v>0</v>
      </c>
      <c r="X44" s="49" t="s">
        <v>29</v>
      </c>
      <c r="Y44" s="49">
        <f t="shared" ref="Y44:Y49" si="17">Y36</f>
        <v>0</v>
      </c>
      <c r="Z44" s="49" t="s">
        <v>29</v>
      </c>
      <c r="AA44" s="49">
        <f t="shared" si="2"/>
        <v>0</v>
      </c>
      <c r="AB44" s="49">
        <f t="shared" si="3"/>
        <v>0</v>
      </c>
    </row>
    <row r="45" spans="1:28" x14ac:dyDescent="0.25">
      <c r="A45" s="35" t="s">
        <v>121</v>
      </c>
      <c r="B45" s="36" t="s">
        <v>107</v>
      </c>
      <c r="C45" s="49">
        <f t="shared" si="9"/>
        <v>0</v>
      </c>
      <c r="D45" s="49">
        <f t="shared" si="9"/>
        <v>0</v>
      </c>
      <c r="E45" s="49">
        <f t="shared" si="9"/>
        <v>0</v>
      </c>
      <c r="F45" s="49">
        <f t="shared" si="9"/>
        <v>0</v>
      </c>
      <c r="G45" s="49">
        <f t="shared" si="9"/>
        <v>0</v>
      </c>
      <c r="H45" s="49" t="s">
        <v>29</v>
      </c>
      <c r="I45" s="49">
        <f t="shared" si="10"/>
        <v>0</v>
      </c>
      <c r="J45" s="49" t="s">
        <v>29</v>
      </c>
      <c r="K45" s="49">
        <f t="shared" si="9"/>
        <v>0</v>
      </c>
      <c r="L45" s="49" t="s">
        <v>29</v>
      </c>
      <c r="M45" s="49">
        <f t="shared" si="11"/>
        <v>0</v>
      </c>
      <c r="N45" s="49" t="s">
        <v>29</v>
      </c>
      <c r="O45" s="49">
        <f t="shared" si="12"/>
        <v>0</v>
      </c>
      <c r="P45" s="49" t="s">
        <v>29</v>
      </c>
      <c r="Q45" s="49">
        <f t="shared" si="13"/>
        <v>0</v>
      </c>
      <c r="R45" s="49" t="s">
        <v>29</v>
      </c>
      <c r="S45" s="49">
        <f t="shared" si="14"/>
        <v>0</v>
      </c>
      <c r="T45" s="49" t="s">
        <v>29</v>
      </c>
      <c r="U45" s="49">
        <f t="shared" si="15"/>
        <v>0</v>
      </c>
      <c r="V45" s="49" t="s">
        <v>29</v>
      </c>
      <c r="W45" s="49">
        <f t="shared" si="16"/>
        <v>0</v>
      </c>
      <c r="X45" s="49" t="s">
        <v>29</v>
      </c>
      <c r="Y45" s="49">
        <f t="shared" si="17"/>
        <v>0</v>
      </c>
      <c r="Z45" s="49" t="s">
        <v>29</v>
      </c>
      <c r="AA45" s="49">
        <f t="shared" si="2"/>
        <v>0</v>
      </c>
      <c r="AB45" s="49">
        <f t="shared" si="3"/>
        <v>0</v>
      </c>
    </row>
    <row r="46" spans="1:28" x14ac:dyDescent="0.25">
      <c r="A46" s="35" t="s">
        <v>122</v>
      </c>
      <c r="B46" s="36" t="s">
        <v>109</v>
      </c>
      <c r="C46" s="49">
        <f t="shared" si="9"/>
        <v>0</v>
      </c>
      <c r="D46" s="49">
        <f t="shared" si="9"/>
        <v>0</v>
      </c>
      <c r="E46" s="49">
        <f t="shared" si="9"/>
        <v>0</v>
      </c>
      <c r="F46" s="49">
        <f t="shared" si="9"/>
        <v>0</v>
      </c>
      <c r="G46" s="49">
        <f t="shared" si="9"/>
        <v>0</v>
      </c>
      <c r="H46" s="49" t="s">
        <v>29</v>
      </c>
      <c r="I46" s="49">
        <f t="shared" si="10"/>
        <v>0</v>
      </c>
      <c r="J46" s="49" t="s">
        <v>29</v>
      </c>
      <c r="K46" s="49">
        <f t="shared" si="9"/>
        <v>0</v>
      </c>
      <c r="L46" s="49" t="s">
        <v>29</v>
      </c>
      <c r="M46" s="49">
        <f t="shared" si="11"/>
        <v>0</v>
      </c>
      <c r="N46" s="49" t="s">
        <v>29</v>
      </c>
      <c r="O46" s="49">
        <f t="shared" si="12"/>
        <v>0</v>
      </c>
      <c r="P46" s="49" t="s">
        <v>29</v>
      </c>
      <c r="Q46" s="49">
        <f t="shared" si="13"/>
        <v>0</v>
      </c>
      <c r="R46" s="49" t="s">
        <v>29</v>
      </c>
      <c r="S46" s="49">
        <f t="shared" si="14"/>
        <v>0</v>
      </c>
      <c r="T46" s="49" t="s">
        <v>29</v>
      </c>
      <c r="U46" s="49">
        <f t="shared" si="15"/>
        <v>0</v>
      </c>
      <c r="V46" s="49" t="s">
        <v>29</v>
      </c>
      <c r="W46" s="49">
        <f t="shared" si="16"/>
        <v>0</v>
      </c>
      <c r="X46" s="49" t="s">
        <v>29</v>
      </c>
      <c r="Y46" s="49">
        <f t="shared" si="17"/>
        <v>0</v>
      </c>
      <c r="Z46" s="49" t="s">
        <v>29</v>
      </c>
      <c r="AA46" s="49">
        <f t="shared" si="2"/>
        <v>0</v>
      </c>
      <c r="AB46" s="49">
        <f t="shared" si="3"/>
        <v>0</v>
      </c>
    </row>
    <row r="47" spans="1:28" ht="31.5" x14ac:dyDescent="0.25">
      <c r="A47" s="35" t="s">
        <v>123</v>
      </c>
      <c r="B47" s="36" t="s">
        <v>111</v>
      </c>
      <c r="C47" s="49">
        <f t="shared" si="9"/>
        <v>0</v>
      </c>
      <c r="D47" s="49">
        <f t="shared" si="9"/>
        <v>0</v>
      </c>
      <c r="E47" s="49">
        <f t="shared" si="9"/>
        <v>0</v>
      </c>
      <c r="F47" s="49">
        <f t="shared" si="9"/>
        <v>0</v>
      </c>
      <c r="G47" s="49">
        <f t="shared" si="9"/>
        <v>0</v>
      </c>
      <c r="H47" s="49" t="s">
        <v>29</v>
      </c>
      <c r="I47" s="49">
        <f t="shared" si="10"/>
        <v>0</v>
      </c>
      <c r="J47" s="49" t="s">
        <v>29</v>
      </c>
      <c r="K47" s="49">
        <f t="shared" si="9"/>
        <v>0</v>
      </c>
      <c r="L47" s="49" t="s">
        <v>29</v>
      </c>
      <c r="M47" s="49">
        <f t="shared" si="11"/>
        <v>0</v>
      </c>
      <c r="N47" s="49" t="s">
        <v>29</v>
      </c>
      <c r="O47" s="49">
        <f t="shared" si="12"/>
        <v>0</v>
      </c>
      <c r="P47" s="49" t="s">
        <v>29</v>
      </c>
      <c r="Q47" s="49">
        <f t="shared" si="13"/>
        <v>0</v>
      </c>
      <c r="R47" s="49" t="s">
        <v>29</v>
      </c>
      <c r="S47" s="49">
        <f t="shared" si="14"/>
        <v>0</v>
      </c>
      <c r="T47" s="49" t="s">
        <v>29</v>
      </c>
      <c r="U47" s="49">
        <f t="shared" si="15"/>
        <v>0</v>
      </c>
      <c r="V47" s="49" t="s">
        <v>29</v>
      </c>
      <c r="W47" s="49">
        <f t="shared" si="16"/>
        <v>0</v>
      </c>
      <c r="X47" s="49" t="s">
        <v>29</v>
      </c>
      <c r="Y47" s="49">
        <f t="shared" si="17"/>
        <v>0</v>
      </c>
      <c r="Z47" s="49" t="s">
        <v>29</v>
      </c>
      <c r="AA47" s="49">
        <f t="shared" si="2"/>
        <v>0</v>
      </c>
      <c r="AB47" s="49">
        <f t="shared" si="3"/>
        <v>0</v>
      </c>
    </row>
    <row r="48" spans="1:28" ht="31.5" x14ac:dyDescent="0.25">
      <c r="A48" s="35" t="s">
        <v>124</v>
      </c>
      <c r="B48" s="36" t="s">
        <v>113</v>
      </c>
      <c r="C48" s="49">
        <f t="shared" si="9"/>
        <v>0</v>
      </c>
      <c r="D48" s="49">
        <f t="shared" si="9"/>
        <v>0</v>
      </c>
      <c r="E48" s="49">
        <f t="shared" si="9"/>
        <v>0</v>
      </c>
      <c r="F48" s="49">
        <f t="shared" si="9"/>
        <v>0</v>
      </c>
      <c r="G48" s="49">
        <f t="shared" si="9"/>
        <v>0</v>
      </c>
      <c r="H48" s="49" t="s">
        <v>29</v>
      </c>
      <c r="I48" s="49">
        <f t="shared" si="10"/>
        <v>0</v>
      </c>
      <c r="J48" s="49" t="s">
        <v>29</v>
      </c>
      <c r="K48" s="49">
        <f t="shared" si="9"/>
        <v>0</v>
      </c>
      <c r="L48" s="49" t="s">
        <v>29</v>
      </c>
      <c r="M48" s="49">
        <f t="shared" si="11"/>
        <v>0</v>
      </c>
      <c r="N48" s="49" t="s">
        <v>29</v>
      </c>
      <c r="O48" s="49">
        <f t="shared" si="12"/>
        <v>0</v>
      </c>
      <c r="P48" s="49" t="s">
        <v>29</v>
      </c>
      <c r="Q48" s="49">
        <f t="shared" si="13"/>
        <v>0</v>
      </c>
      <c r="R48" s="49" t="s">
        <v>29</v>
      </c>
      <c r="S48" s="49">
        <f t="shared" si="14"/>
        <v>0</v>
      </c>
      <c r="T48" s="49" t="s">
        <v>29</v>
      </c>
      <c r="U48" s="49">
        <f t="shared" si="15"/>
        <v>0</v>
      </c>
      <c r="V48" s="49" t="s">
        <v>29</v>
      </c>
      <c r="W48" s="49">
        <f t="shared" si="16"/>
        <v>0</v>
      </c>
      <c r="X48" s="49" t="s">
        <v>29</v>
      </c>
      <c r="Y48" s="49">
        <f t="shared" si="17"/>
        <v>0</v>
      </c>
      <c r="Z48" s="49" t="s">
        <v>29</v>
      </c>
      <c r="AA48" s="49">
        <f t="shared" si="2"/>
        <v>0</v>
      </c>
      <c r="AB48" s="49">
        <f t="shared" si="3"/>
        <v>0</v>
      </c>
    </row>
    <row r="49" spans="1:28" x14ac:dyDescent="0.25">
      <c r="A49" s="35" t="s">
        <v>125</v>
      </c>
      <c r="B49" s="36" t="s">
        <v>115</v>
      </c>
      <c r="C49" s="49">
        <f t="shared" si="9"/>
        <v>0</v>
      </c>
      <c r="D49" s="49">
        <f t="shared" si="9"/>
        <v>0</v>
      </c>
      <c r="E49" s="49">
        <f t="shared" si="9"/>
        <v>0</v>
      </c>
      <c r="F49" s="49">
        <f t="shared" si="9"/>
        <v>0</v>
      </c>
      <c r="G49" s="49">
        <f t="shared" si="9"/>
        <v>0</v>
      </c>
      <c r="H49" s="49" t="s">
        <v>29</v>
      </c>
      <c r="I49" s="49">
        <f t="shared" si="10"/>
        <v>0</v>
      </c>
      <c r="J49" s="49" t="s">
        <v>29</v>
      </c>
      <c r="K49" s="49">
        <f t="shared" si="9"/>
        <v>0</v>
      </c>
      <c r="L49" s="49" t="s">
        <v>29</v>
      </c>
      <c r="M49" s="49">
        <f t="shared" si="11"/>
        <v>0</v>
      </c>
      <c r="N49" s="49" t="s">
        <v>29</v>
      </c>
      <c r="O49" s="49">
        <f t="shared" si="12"/>
        <v>0</v>
      </c>
      <c r="P49" s="49" t="s">
        <v>29</v>
      </c>
      <c r="Q49" s="49">
        <f t="shared" si="13"/>
        <v>0</v>
      </c>
      <c r="R49" s="49" t="s">
        <v>29</v>
      </c>
      <c r="S49" s="49">
        <f t="shared" si="14"/>
        <v>0</v>
      </c>
      <c r="T49" s="49" t="s">
        <v>29</v>
      </c>
      <c r="U49" s="49">
        <f t="shared" si="15"/>
        <v>0</v>
      </c>
      <c r="V49" s="49" t="s">
        <v>29</v>
      </c>
      <c r="W49" s="49">
        <f t="shared" si="16"/>
        <v>0</v>
      </c>
      <c r="X49" s="49" t="s">
        <v>29</v>
      </c>
      <c r="Y49" s="49">
        <f t="shared" si="17"/>
        <v>0</v>
      </c>
      <c r="Z49" s="49" t="s">
        <v>29</v>
      </c>
      <c r="AA49" s="49">
        <f t="shared" si="2"/>
        <v>0</v>
      </c>
      <c r="AB49" s="49">
        <f t="shared" si="3"/>
        <v>0</v>
      </c>
    </row>
    <row r="50" spans="1:28" ht="18.75" x14ac:dyDescent="0.25">
      <c r="A50" s="35" t="s">
        <v>126</v>
      </c>
      <c r="B50" s="38" t="s">
        <v>117</v>
      </c>
      <c r="C50" s="50">
        <v>70</v>
      </c>
      <c r="D50" s="56">
        <v>70</v>
      </c>
      <c r="E50" s="50">
        <v>0</v>
      </c>
      <c r="F50" s="50">
        <f t="shared" si="9"/>
        <v>0</v>
      </c>
      <c r="G50" s="50">
        <f t="shared" si="9"/>
        <v>0</v>
      </c>
      <c r="H50" s="49" t="s">
        <v>29</v>
      </c>
      <c r="I50" s="50">
        <f t="shared" si="10"/>
        <v>0</v>
      </c>
      <c r="J50" s="49" t="s">
        <v>29</v>
      </c>
      <c r="K50" s="50">
        <f t="shared" si="9"/>
        <v>0</v>
      </c>
      <c r="L50" s="49" t="s">
        <v>29</v>
      </c>
      <c r="M50" s="50">
        <f t="shared" si="11"/>
        <v>0</v>
      </c>
      <c r="N50" s="49" t="s">
        <v>29</v>
      </c>
      <c r="O50" s="56">
        <v>20</v>
      </c>
      <c r="P50" s="49" t="s">
        <v>29</v>
      </c>
      <c r="Q50" s="56">
        <v>20</v>
      </c>
      <c r="R50" s="49" t="s">
        <v>29</v>
      </c>
      <c r="S50" s="56">
        <v>22</v>
      </c>
      <c r="T50" s="49" t="s">
        <v>29</v>
      </c>
      <c r="U50" s="56">
        <v>22</v>
      </c>
      <c r="V50" s="49" t="s">
        <v>29</v>
      </c>
      <c r="W50" s="56">
        <v>28</v>
      </c>
      <c r="X50" s="49" t="s">
        <v>29</v>
      </c>
      <c r="Y50" s="56">
        <v>28</v>
      </c>
      <c r="Z50" s="49" t="s">
        <v>29</v>
      </c>
      <c r="AA50" s="87">
        <f t="shared" si="2"/>
        <v>70</v>
      </c>
      <c r="AB50" s="57">
        <f t="shared" si="3"/>
        <v>70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49">
        <f>C30</f>
        <v>1.1020047500000001</v>
      </c>
      <c r="D52" s="49">
        <f t="shared" ref="D52:Y52" si="18">D30</f>
        <v>1.1020047500000001</v>
      </c>
      <c r="E52" s="49">
        <f t="shared" si="18"/>
        <v>0</v>
      </c>
      <c r="F52" s="49">
        <f t="shared" si="18"/>
        <v>0</v>
      </c>
      <c r="G52" s="49">
        <f t="shared" si="18"/>
        <v>0</v>
      </c>
      <c r="H52" s="49" t="s">
        <v>29</v>
      </c>
      <c r="I52" s="49">
        <f t="shared" ref="I52" si="19">I30</f>
        <v>0</v>
      </c>
      <c r="J52" s="49" t="s">
        <v>29</v>
      </c>
      <c r="K52" s="49">
        <f t="shared" si="18"/>
        <v>0</v>
      </c>
      <c r="L52" s="49" t="s">
        <v>29</v>
      </c>
      <c r="M52" s="49">
        <f t="shared" si="18"/>
        <v>0</v>
      </c>
      <c r="N52" s="49" t="s">
        <v>29</v>
      </c>
      <c r="O52" s="49">
        <f t="shared" si="18"/>
        <v>0.39916475000000001</v>
      </c>
      <c r="P52" s="49" t="s">
        <v>29</v>
      </c>
      <c r="Q52" s="49">
        <f t="shared" si="18"/>
        <v>0.39916475000000001</v>
      </c>
      <c r="R52" s="49" t="s">
        <v>29</v>
      </c>
      <c r="S52" s="49">
        <f t="shared" si="18"/>
        <v>0.35142000000000001</v>
      </c>
      <c r="T52" s="49" t="s">
        <v>29</v>
      </c>
      <c r="U52" s="49">
        <f t="shared" si="18"/>
        <v>0.35142000000000001</v>
      </c>
      <c r="V52" s="49" t="s">
        <v>29</v>
      </c>
      <c r="W52" s="49">
        <f t="shared" si="18"/>
        <v>0.35142000000000001</v>
      </c>
      <c r="X52" s="49" t="s">
        <v>29</v>
      </c>
      <c r="Y52" s="49">
        <f t="shared" si="18"/>
        <v>0.35142000000000001</v>
      </c>
      <c r="Z52" s="49" t="s">
        <v>29</v>
      </c>
      <c r="AA52" s="49">
        <f>G52+K52+O52+S52+W52</f>
        <v>1.1020047500000001</v>
      </c>
      <c r="AB52" s="49">
        <f>I52+M52+Q52+U52+Y52</f>
        <v>1.1020047500000001</v>
      </c>
    </row>
    <row r="53" spans="1:28" x14ac:dyDescent="0.25">
      <c r="A53" s="35" t="s">
        <v>130</v>
      </c>
      <c r="B53" s="36" t="s">
        <v>131</v>
      </c>
      <c r="C53" s="49">
        <f t="shared" ref="C53:K55" si="20">C44</f>
        <v>0</v>
      </c>
      <c r="D53" s="49">
        <f t="shared" si="20"/>
        <v>0</v>
      </c>
      <c r="E53" s="49">
        <f t="shared" si="20"/>
        <v>0</v>
      </c>
      <c r="F53" s="49">
        <f t="shared" si="20"/>
        <v>0</v>
      </c>
      <c r="G53" s="49">
        <f t="shared" si="20"/>
        <v>0</v>
      </c>
      <c r="H53" s="49" t="s">
        <v>29</v>
      </c>
      <c r="I53" s="49">
        <f>I44</f>
        <v>0</v>
      </c>
      <c r="J53" s="49" t="s">
        <v>29</v>
      </c>
      <c r="K53" s="49">
        <f t="shared" si="20"/>
        <v>0</v>
      </c>
      <c r="L53" s="49" t="s">
        <v>29</v>
      </c>
      <c r="M53" s="49">
        <f>M44</f>
        <v>0</v>
      </c>
      <c r="N53" s="49" t="s">
        <v>29</v>
      </c>
      <c r="O53" s="49">
        <f>O44</f>
        <v>0</v>
      </c>
      <c r="P53" s="49" t="s">
        <v>29</v>
      </c>
      <c r="Q53" s="49">
        <f>Q44</f>
        <v>0</v>
      </c>
      <c r="R53" s="49" t="s">
        <v>29</v>
      </c>
      <c r="S53" s="49">
        <f>S44</f>
        <v>0</v>
      </c>
      <c r="T53" s="49" t="s">
        <v>29</v>
      </c>
      <c r="U53" s="49">
        <f>U44</f>
        <v>0</v>
      </c>
      <c r="V53" s="49" t="s">
        <v>29</v>
      </c>
      <c r="W53" s="49">
        <f>W44</f>
        <v>0</v>
      </c>
      <c r="X53" s="49" t="s">
        <v>29</v>
      </c>
      <c r="Y53" s="49">
        <f>Y44</f>
        <v>0</v>
      </c>
      <c r="Z53" s="49" t="s">
        <v>29</v>
      </c>
      <c r="AA53" s="49">
        <f t="shared" ref="AA53:AA56" si="21">G53+K53+O53+S53+W53</f>
        <v>0</v>
      </c>
      <c r="AB53" s="49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50">
        <f t="shared" si="20"/>
        <v>0</v>
      </c>
      <c r="D54" s="50">
        <f t="shared" si="20"/>
        <v>0</v>
      </c>
      <c r="E54" s="50">
        <f t="shared" si="20"/>
        <v>0</v>
      </c>
      <c r="F54" s="50">
        <f t="shared" si="20"/>
        <v>0</v>
      </c>
      <c r="G54" s="50">
        <f t="shared" si="20"/>
        <v>0</v>
      </c>
      <c r="H54" s="49" t="s">
        <v>29</v>
      </c>
      <c r="I54" s="50">
        <f>I45</f>
        <v>0</v>
      </c>
      <c r="J54" s="49" t="s">
        <v>29</v>
      </c>
      <c r="K54" s="50">
        <f t="shared" si="20"/>
        <v>0</v>
      </c>
      <c r="L54" s="49" t="s">
        <v>29</v>
      </c>
      <c r="M54" s="50">
        <f>M45</f>
        <v>0</v>
      </c>
      <c r="N54" s="49" t="s">
        <v>29</v>
      </c>
      <c r="O54" s="50">
        <f>O45</f>
        <v>0</v>
      </c>
      <c r="P54" s="49" t="s">
        <v>29</v>
      </c>
      <c r="Q54" s="50">
        <f>Q45</f>
        <v>0</v>
      </c>
      <c r="R54" s="49" t="s">
        <v>29</v>
      </c>
      <c r="S54" s="50">
        <f>S45</f>
        <v>0</v>
      </c>
      <c r="T54" s="49" t="s">
        <v>29</v>
      </c>
      <c r="U54" s="50">
        <f>U45</f>
        <v>0</v>
      </c>
      <c r="V54" s="49" t="s">
        <v>29</v>
      </c>
      <c r="W54" s="50">
        <f>W45</f>
        <v>0</v>
      </c>
      <c r="X54" s="49" t="s">
        <v>29</v>
      </c>
      <c r="Y54" s="50">
        <f>Y45</f>
        <v>0</v>
      </c>
      <c r="Z54" s="49" t="s">
        <v>29</v>
      </c>
      <c r="AA54" s="49">
        <f t="shared" si="21"/>
        <v>0</v>
      </c>
      <c r="AB54" s="49">
        <f t="shared" si="22"/>
        <v>0</v>
      </c>
    </row>
    <row r="55" spans="1:28" x14ac:dyDescent="0.25">
      <c r="A55" s="35" t="s">
        <v>134</v>
      </c>
      <c r="B55" s="38" t="s">
        <v>135</v>
      </c>
      <c r="C55" s="50">
        <f t="shared" si="20"/>
        <v>0</v>
      </c>
      <c r="D55" s="50">
        <f t="shared" si="20"/>
        <v>0</v>
      </c>
      <c r="E55" s="50">
        <f t="shared" si="20"/>
        <v>0</v>
      </c>
      <c r="F55" s="50">
        <f t="shared" si="20"/>
        <v>0</v>
      </c>
      <c r="G55" s="50">
        <f t="shared" si="20"/>
        <v>0</v>
      </c>
      <c r="H55" s="49" t="s">
        <v>29</v>
      </c>
      <c r="I55" s="50">
        <f>I46</f>
        <v>0</v>
      </c>
      <c r="J55" s="49" t="s">
        <v>29</v>
      </c>
      <c r="K55" s="50">
        <f t="shared" si="20"/>
        <v>0</v>
      </c>
      <c r="L55" s="49" t="s">
        <v>29</v>
      </c>
      <c r="M55" s="50">
        <f>M46</f>
        <v>0</v>
      </c>
      <c r="N55" s="49" t="s">
        <v>29</v>
      </c>
      <c r="O55" s="50">
        <f>O46</f>
        <v>0</v>
      </c>
      <c r="P55" s="49" t="s">
        <v>29</v>
      </c>
      <c r="Q55" s="50">
        <f>Q46</f>
        <v>0</v>
      </c>
      <c r="R55" s="49" t="s">
        <v>29</v>
      </c>
      <c r="S55" s="50">
        <f>S46</f>
        <v>0</v>
      </c>
      <c r="T55" s="49" t="s">
        <v>29</v>
      </c>
      <c r="U55" s="50">
        <f>U46</f>
        <v>0</v>
      </c>
      <c r="V55" s="49" t="s">
        <v>29</v>
      </c>
      <c r="W55" s="50">
        <f>W46</f>
        <v>0</v>
      </c>
      <c r="X55" s="49" t="s">
        <v>29</v>
      </c>
      <c r="Y55" s="50">
        <f>Y46</f>
        <v>0</v>
      </c>
      <c r="Z55" s="49" t="s">
        <v>29</v>
      </c>
      <c r="AA55" s="49">
        <f t="shared" si="21"/>
        <v>0</v>
      </c>
      <c r="AB55" s="49">
        <f t="shared" si="22"/>
        <v>0</v>
      </c>
    </row>
    <row r="56" spans="1:28" x14ac:dyDescent="0.25">
      <c r="A56" s="35" t="s">
        <v>136</v>
      </c>
      <c r="B56" s="38" t="s">
        <v>137</v>
      </c>
      <c r="C56" s="50">
        <f t="shared" ref="C56:K56" si="23">C47+C48+C49</f>
        <v>0</v>
      </c>
      <c r="D56" s="50">
        <f t="shared" si="23"/>
        <v>0</v>
      </c>
      <c r="E56" s="50">
        <f t="shared" si="23"/>
        <v>0</v>
      </c>
      <c r="F56" s="50">
        <f t="shared" si="23"/>
        <v>0</v>
      </c>
      <c r="G56" s="50">
        <f t="shared" si="23"/>
        <v>0</v>
      </c>
      <c r="H56" s="49" t="s">
        <v>29</v>
      </c>
      <c r="I56" s="50">
        <f>I47+I48+I49</f>
        <v>0</v>
      </c>
      <c r="J56" s="49" t="s">
        <v>29</v>
      </c>
      <c r="K56" s="50">
        <f t="shared" si="23"/>
        <v>0</v>
      </c>
      <c r="L56" s="49" t="s">
        <v>29</v>
      </c>
      <c r="M56" s="50">
        <f>M47+M48+M49</f>
        <v>0</v>
      </c>
      <c r="N56" s="49" t="s">
        <v>29</v>
      </c>
      <c r="O56" s="50">
        <f>O47+O48+O49</f>
        <v>0</v>
      </c>
      <c r="P56" s="49" t="s">
        <v>29</v>
      </c>
      <c r="Q56" s="50">
        <f>Q47+Q48+Q49</f>
        <v>0</v>
      </c>
      <c r="R56" s="49" t="s">
        <v>29</v>
      </c>
      <c r="S56" s="50">
        <f>S47+S48+S49</f>
        <v>0</v>
      </c>
      <c r="T56" s="49" t="s">
        <v>29</v>
      </c>
      <c r="U56" s="50">
        <f>U47+U48+U49</f>
        <v>0</v>
      </c>
      <c r="V56" s="49" t="s">
        <v>29</v>
      </c>
      <c r="W56" s="50">
        <f>W47+W48+W49</f>
        <v>0</v>
      </c>
      <c r="X56" s="49" t="s">
        <v>29</v>
      </c>
      <c r="Y56" s="50">
        <f>Y47+Y48+Y49</f>
        <v>0</v>
      </c>
      <c r="Z56" s="49" t="s">
        <v>29</v>
      </c>
      <c r="AA56" s="49">
        <f t="shared" si="21"/>
        <v>0</v>
      </c>
      <c r="AB56" s="49">
        <f t="shared" si="22"/>
        <v>0</v>
      </c>
    </row>
    <row r="57" spans="1:28" ht="18.75" x14ac:dyDescent="0.25">
      <c r="A57" s="35" t="s">
        <v>138</v>
      </c>
      <c r="B57" s="38" t="s">
        <v>139</v>
      </c>
      <c r="C57" s="56">
        <v>70</v>
      </c>
      <c r="D57" s="56">
        <v>70</v>
      </c>
      <c r="E57" s="50">
        <f t="shared" ref="E57:K57" si="24">E50</f>
        <v>0</v>
      </c>
      <c r="F57" s="50">
        <v>0</v>
      </c>
      <c r="G57" s="50">
        <f t="shared" si="24"/>
        <v>0</v>
      </c>
      <c r="H57" s="49" t="s">
        <v>29</v>
      </c>
      <c r="I57" s="50">
        <f>I50</f>
        <v>0</v>
      </c>
      <c r="J57" s="49" t="s">
        <v>29</v>
      </c>
      <c r="K57" s="50">
        <f t="shared" si="24"/>
        <v>0</v>
      </c>
      <c r="L57" s="49" t="s">
        <v>29</v>
      </c>
      <c r="M57" s="50">
        <f>M50</f>
        <v>0</v>
      </c>
      <c r="N57" s="49" t="s">
        <v>29</v>
      </c>
      <c r="O57" s="56">
        <v>20</v>
      </c>
      <c r="P57" s="49" t="s">
        <v>29</v>
      </c>
      <c r="Q57" s="56">
        <v>20</v>
      </c>
      <c r="R57" s="49" t="s">
        <v>29</v>
      </c>
      <c r="S57" s="56">
        <v>22</v>
      </c>
      <c r="T57" s="49" t="s">
        <v>29</v>
      </c>
      <c r="U57" s="56">
        <v>22</v>
      </c>
      <c r="V57" s="49" t="s">
        <v>29</v>
      </c>
      <c r="W57" s="56">
        <v>28</v>
      </c>
      <c r="X57" s="49" t="s">
        <v>29</v>
      </c>
      <c r="Y57" s="56">
        <v>28</v>
      </c>
      <c r="Z57" s="49" t="s">
        <v>29</v>
      </c>
      <c r="AA57" s="87">
        <f>G57+K57+O57+S57+W57</f>
        <v>70</v>
      </c>
      <c r="AB57" s="57">
        <f t="shared" si="22"/>
        <v>70</v>
      </c>
    </row>
    <row r="58" spans="1:28" ht="36.75" customHeight="1" x14ac:dyDescent="0.25">
      <c r="A58" s="32" t="s">
        <v>10</v>
      </c>
      <c r="B58" s="39" t="s">
        <v>140</v>
      </c>
      <c r="C58" s="51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49" t="s">
        <v>29</v>
      </c>
      <c r="I60" s="52">
        <v>0</v>
      </c>
      <c r="J60" s="49" t="s">
        <v>29</v>
      </c>
      <c r="K60" s="52">
        <v>0</v>
      </c>
      <c r="L60" s="49" t="s">
        <v>29</v>
      </c>
      <c r="M60" s="52">
        <v>0</v>
      </c>
      <c r="N60" s="49" t="s">
        <v>29</v>
      </c>
      <c r="O60" s="52">
        <v>0</v>
      </c>
      <c r="P60" s="49" t="s">
        <v>29</v>
      </c>
      <c r="Q60" s="52">
        <v>0</v>
      </c>
      <c r="R60" s="49" t="s">
        <v>29</v>
      </c>
      <c r="S60" s="52">
        <v>0</v>
      </c>
      <c r="T60" s="49" t="s">
        <v>29</v>
      </c>
      <c r="U60" s="52">
        <v>0</v>
      </c>
      <c r="V60" s="49" t="s">
        <v>29</v>
      </c>
      <c r="W60" s="52">
        <v>0</v>
      </c>
      <c r="X60" s="49" t="s">
        <v>29</v>
      </c>
      <c r="Y60" s="52">
        <v>0</v>
      </c>
      <c r="Z60" s="49" t="s">
        <v>29</v>
      </c>
      <c r="AA60" s="49">
        <f t="shared" ref="AA60:AA64" si="27">G60+K60+O60+S60+W60</f>
        <v>0</v>
      </c>
      <c r="AB60" s="49">
        <f t="shared" si="22"/>
        <v>0</v>
      </c>
    </row>
    <row r="61" spans="1:28" x14ac:dyDescent="0.25">
      <c r="A61" s="35" t="s">
        <v>143</v>
      </c>
      <c r="B61" s="40" t="s">
        <v>107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49" t="s">
        <v>29</v>
      </c>
      <c r="I61" s="52">
        <v>0</v>
      </c>
      <c r="J61" s="49" t="s">
        <v>29</v>
      </c>
      <c r="K61" s="52">
        <v>0</v>
      </c>
      <c r="L61" s="49" t="s">
        <v>29</v>
      </c>
      <c r="M61" s="52">
        <v>0</v>
      </c>
      <c r="N61" s="49" t="s">
        <v>29</v>
      </c>
      <c r="O61" s="52">
        <v>0</v>
      </c>
      <c r="P61" s="49" t="s">
        <v>29</v>
      </c>
      <c r="Q61" s="52">
        <v>0</v>
      </c>
      <c r="R61" s="49" t="s">
        <v>29</v>
      </c>
      <c r="S61" s="52">
        <v>0</v>
      </c>
      <c r="T61" s="49" t="s">
        <v>29</v>
      </c>
      <c r="U61" s="52">
        <v>0</v>
      </c>
      <c r="V61" s="49" t="s">
        <v>29</v>
      </c>
      <c r="W61" s="52">
        <v>0</v>
      </c>
      <c r="X61" s="49" t="s">
        <v>29</v>
      </c>
      <c r="Y61" s="52">
        <v>0</v>
      </c>
      <c r="Z61" s="49" t="s">
        <v>29</v>
      </c>
      <c r="AA61" s="49">
        <f t="shared" si="27"/>
        <v>0</v>
      </c>
      <c r="AB61" s="49">
        <f t="shared" si="22"/>
        <v>0</v>
      </c>
    </row>
    <row r="62" spans="1:28" x14ac:dyDescent="0.25">
      <c r="A62" s="35" t="s">
        <v>144</v>
      </c>
      <c r="B62" s="40" t="s">
        <v>109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49" t="s">
        <v>29</v>
      </c>
      <c r="I62" s="52">
        <v>0</v>
      </c>
      <c r="J62" s="49" t="s">
        <v>29</v>
      </c>
      <c r="K62" s="52">
        <v>0</v>
      </c>
      <c r="L62" s="49" t="s">
        <v>29</v>
      </c>
      <c r="M62" s="52">
        <v>0</v>
      </c>
      <c r="N62" s="49" t="s">
        <v>29</v>
      </c>
      <c r="O62" s="52">
        <v>0</v>
      </c>
      <c r="P62" s="49" t="s">
        <v>29</v>
      </c>
      <c r="Q62" s="52">
        <v>0</v>
      </c>
      <c r="R62" s="49" t="s">
        <v>29</v>
      </c>
      <c r="S62" s="52">
        <v>0</v>
      </c>
      <c r="T62" s="49" t="s">
        <v>29</v>
      </c>
      <c r="U62" s="52">
        <v>0</v>
      </c>
      <c r="V62" s="49" t="s">
        <v>29</v>
      </c>
      <c r="W62" s="52">
        <v>0</v>
      </c>
      <c r="X62" s="49" t="s">
        <v>29</v>
      </c>
      <c r="Y62" s="52">
        <v>0</v>
      </c>
      <c r="Z62" s="49" t="s">
        <v>29</v>
      </c>
      <c r="AA62" s="49">
        <f t="shared" si="27"/>
        <v>0</v>
      </c>
      <c r="AB62" s="49">
        <f t="shared" si="22"/>
        <v>0</v>
      </c>
    </row>
    <row r="63" spans="1:28" x14ac:dyDescent="0.25">
      <c r="A63" s="35" t="s">
        <v>145</v>
      </c>
      <c r="B63" s="40" t="s">
        <v>146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49" t="s">
        <v>29</v>
      </c>
      <c r="I63" s="52">
        <v>0</v>
      </c>
      <c r="J63" s="49" t="s">
        <v>29</v>
      </c>
      <c r="K63" s="52">
        <v>0</v>
      </c>
      <c r="L63" s="49" t="s">
        <v>29</v>
      </c>
      <c r="M63" s="52">
        <v>0</v>
      </c>
      <c r="N63" s="49" t="s">
        <v>29</v>
      </c>
      <c r="O63" s="52">
        <v>0</v>
      </c>
      <c r="P63" s="49" t="s">
        <v>29</v>
      </c>
      <c r="Q63" s="52">
        <v>0</v>
      </c>
      <c r="R63" s="49" t="s">
        <v>29</v>
      </c>
      <c r="S63" s="52">
        <v>0</v>
      </c>
      <c r="T63" s="49" t="s">
        <v>29</v>
      </c>
      <c r="U63" s="52">
        <v>0</v>
      </c>
      <c r="V63" s="49" t="s">
        <v>29</v>
      </c>
      <c r="W63" s="52">
        <v>0</v>
      </c>
      <c r="X63" s="49" t="s">
        <v>29</v>
      </c>
      <c r="Y63" s="52">
        <v>0</v>
      </c>
      <c r="Z63" s="49" t="s">
        <v>29</v>
      </c>
      <c r="AA63" s="49">
        <f t="shared" si="27"/>
        <v>0</v>
      </c>
      <c r="AB63" s="49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49" t="s">
        <v>29</v>
      </c>
      <c r="I64" s="50">
        <v>0</v>
      </c>
      <c r="J64" s="49" t="s">
        <v>29</v>
      </c>
      <c r="K64" s="50">
        <v>0</v>
      </c>
      <c r="L64" s="49" t="s">
        <v>29</v>
      </c>
      <c r="M64" s="50">
        <v>0</v>
      </c>
      <c r="N64" s="49" t="s">
        <v>29</v>
      </c>
      <c r="O64" s="50">
        <v>0</v>
      </c>
      <c r="P64" s="49" t="s">
        <v>29</v>
      </c>
      <c r="Q64" s="50">
        <v>0</v>
      </c>
      <c r="R64" s="49" t="s">
        <v>29</v>
      </c>
      <c r="S64" s="50">
        <v>0</v>
      </c>
      <c r="T64" s="49" t="s">
        <v>29</v>
      </c>
      <c r="U64" s="50">
        <v>0</v>
      </c>
      <c r="V64" s="49" t="s">
        <v>29</v>
      </c>
      <c r="W64" s="50">
        <v>0</v>
      </c>
      <c r="X64" s="49" t="s">
        <v>29</v>
      </c>
      <c r="Y64" s="50">
        <v>0</v>
      </c>
      <c r="Z64" s="49" t="s">
        <v>29</v>
      </c>
      <c r="AA64" s="49">
        <f t="shared" si="27"/>
        <v>0</v>
      </c>
      <c r="AB64" s="49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85"/>
      <c r="C66" s="85"/>
      <c r="D66" s="85"/>
      <c r="E66" s="85"/>
      <c r="F66" s="85"/>
      <c r="G66" s="85"/>
      <c r="H66" s="85"/>
      <c r="I66" s="85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85"/>
      <c r="C68" s="85"/>
      <c r="D68" s="85"/>
      <c r="E68" s="85"/>
      <c r="F68" s="85"/>
      <c r="G68" s="85"/>
      <c r="H68" s="85"/>
      <c r="I68" s="85"/>
      <c r="J68" s="43"/>
      <c r="K68" s="43"/>
    </row>
    <row r="70" spans="1:20" ht="36.75" customHeight="1" x14ac:dyDescent="0.25">
      <c r="B70" s="85"/>
      <c r="C70" s="85"/>
      <c r="D70" s="85"/>
      <c r="E70" s="85"/>
      <c r="F70" s="85"/>
      <c r="G70" s="85"/>
      <c r="H70" s="85"/>
      <c r="I70" s="85"/>
      <c r="J70" s="43"/>
      <c r="K70" s="43"/>
    </row>
    <row r="71" spans="1:20" x14ac:dyDescent="0.25">
      <c r="N71" s="45"/>
    </row>
    <row r="72" spans="1:20" ht="51" customHeight="1" x14ac:dyDescent="0.25">
      <c r="B72" s="85"/>
      <c r="C72" s="85"/>
      <c r="D72" s="85"/>
      <c r="E72" s="85"/>
      <c r="F72" s="85"/>
      <c r="G72" s="85"/>
      <c r="H72" s="85"/>
      <c r="I72" s="85"/>
      <c r="J72" s="43"/>
      <c r="K72" s="43"/>
      <c r="N72" s="45"/>
    </row>
    <row r="73" spans="1:20" ht="32.25" customHeight="1" x14ac:dyDescent="0.25">
      <c r="B73" s="85"/>
      <c r="C73" s="85"/>
      <c r="D73" s="85"/>
      <c r="E73" s="85"/>
      <c r="F73" s="85"/>
      <c r="G73" s="85"/>
      <c r="H73" s="85"/>
      <c r="I73" s="85"/>
      <c r="J73" s="43"/>
      <c r="K73" s="43"/>
    </row>
    <row r="74" spans="1:20" ht="51.75" customHeight="1" x14ac:dyDescent="0.25">
      <c r="B74" s="85"/>
      <c r="C74" s="85"/>
      <c r="D74" s="85"/>
      <c r="E74" s="85"/>
      <c r="F74" s="85"/>
      <c r="G74" s="85"/>
      <c r="H74" s="85"/>
      <c r="I74" s="85"/>
      <c r="J74" s="43"/>
      <c r="K74" s="43"/>
    </row>
    <row r="75" spans="1:20" ht="21.75" customHeight="1" x14ac:dyDescent="0.25">
      <c r="B75" s="83"/>
      <c r="C75" s="83"/>
      <c r="D75" s="83"/>
      <c r="E75" s="83"/>
      <c r="F75" s="83"/>
      <c r="G75" s="83"/>
      <c r="H75" s="83"/>
      <c r="I75" s="83"/>
      <c r="J75" s="46"/>
      <c r="K75" s="46"/>
    </row>
    <row r="76" spans="1:20" ht="23.25" customHeight="1" x14ac:dyDescent="0.25"/>
    <row r="77" spans="1:20" ht="18.75" customHeight="1" x14ac:dyDescent="0.25">
      <c r="B77" s="84"/>
      <c r="C77" s="84"/>
      <c r="D77" s="84"/>
      <c r="E77" s="84"/>
      <c r="F77" s="84"/>
      <c r="G77" s="84"/>
      <c r="H77" s="84"/>
      <c r="I77" s="84"/>
      <c r="J77" s="42"/>
      <c r="K77" s="42"/>
    </row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1. паспорт местоположение</vt:lpstr>
      <vt:lpstr>3.3 паспорт описание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Сергей Анатольевич</cp:lastModifiedBy>
  <cp:lastPrinted>2015-11-30T14:18:17Z</cp:lastPrinted>
  <dcterms:created xsi:type="dcterms:W3CDTF">2015-08-16T15:31:05Z</dcterms:created>
  <dcterms:modified xsi:type="dcterms:W3CDTF">2025-04-22T07:28:41Z</dcterms:modified>
</cp:coreProperties>
</file>