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50BDF152-3D95-45C9-8E75-4407CF1CF02E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9" l="1"/>
  <c r="K56" i="9"/>
  <c r="K49" i="9"/>
  <c r="K48" i="9"/>
  <c r="K46" i="9"/>
  <c r="K55" i="9" s="1"/>
  <c r="K45" i="9"/>
  <c r="K54" i="9" s="1"/>
  <c r="K44" i="9"/>
  <c r="K53" i="9" s="1"/>
  <c r="K43" i="9"/>
  <c r="K35" i="9"/>
  <c r="K30" i="9"/>
  <c r="K27" i="9" s="1"/>
  <c r="K24" i="9" s="1"/>
  <c r="G59" i="9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R25" i="12"/>
  <c r="K52" i="9" l="1"/>
  <c r="F31" i="9"/>
  <c r="F33" i="9"/>
  <c r="C56" i="9"/>
  <c r="F56" i="9" s="1"/>
  <c r="C49" i="9"/>
  <c r="C43" i="9" s="1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I59" i="9"/>
  <c r="AB59" i="9" s="1"/>
  <c r="AA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W49" i="9"/>
  <c r="U49" i="9"/>
  <c r="S49" i="9"/>
  <c r="Q49" i="9"/>
  <c r="O49" i="9"/>
  <c r="M49" i="9"/>
  <c r="I49" i="9"/>
  <c r="AB49" i="9" s="1"/>
  <c r="AA49" i="9"/>
  <c r="E49" i="9"/>
  <c r="D49" i="9"/>
  <c r="Y48" i="9"/>
  <c r="W48" i="9"/>
  <c r="U48" i="9"/>
  <c r="S48" i="9"/>
  <c r="Q48" i="9"/>
  <c r="O48" i="9"/>
  <c r="M48" i="9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I35" i="9"/>
  <c r="AB35" i="9" s="1"/>
  <c r="AA35" i="9"/>
  <c r="F35" i="9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C52" i="9"/>
  <c r="F52" i="9" s="1"/>
</calcChain>
</file>

<file path=xl/sharedStrings.xml><?xml version="1.0" encoding="utf-8"?>
<sst xmlns="http://schemas.openxmlformats.org/spreadsheetml/2006/main" count="902" uniqueCount="272">
  <si>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</si>
  <si>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</si>
  <si>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</si>
  <si>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</si>
  <si>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</si>
  <si>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</si>
  <si>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</si>
  <si>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</si>
  <si>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</si>
  <si>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</si>
  <si>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</si>
  <si>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</si>
  <si>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</si>
  <si>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</si>
  <si>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</si>
  <si>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</si>
  <si>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</si>
  <si>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</si>
  <si>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</si>
  <si>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</si>
  <si>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</si>
  <si>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</si>
  <si>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</si>
  <si>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</si>
  <si>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</si>
  <si>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</si>
  <si>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</si>
  <si>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</si>
  <si>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</si>
  <si>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</si>
  <si>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</si>
  <si>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</si>
  <si>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</si>
  <si>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</si>
  <si>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</si>
  <si>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</si>
  <si>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</si>
  <si>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</si>
  <si>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</si>
  <si>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</si>
  <si>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</si>
  <si>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</si>
  <si>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</si>
  <si>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</si>
  <si>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</si>
  <si>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</si>
  <si>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</si>
  <si>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</si>
  <si>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</si>
  <si>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</si>
  <si>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</si>
  <si>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</si>
  <si>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</si>
  <si>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</si>
  <si>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</si>
  <si>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</si>
  <si>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</si>
  <si>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</si>
  <si>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</si>
  <si>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</si>
  <si>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</si>
  <si>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</si>
  <si>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</si>
  <si>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</si>
  <si>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</si>
  <si>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</si>
  <si>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</si>
  <si>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</si>
  <si>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</si>
  <si>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</si>
  <si>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</si>
  <si>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</si>
  <si>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</si>
  <si>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</si>
  <si>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</si>
  <si>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</si>
  <si>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</si>
  <si>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</si>
  <si>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</si>
  <si>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</si>
  <si>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</si>
  <si>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</si>
  <si>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</si>
  <si>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</si>
  <si>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</si>
  <si>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</si>
  <si>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</si>
  <si>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</si>
  <si>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</si>
  <si>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</si>
  <si>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</si>
  <si>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</si>
  <si>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</si>
  <si>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</si>
  <si>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</si>
  <si>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</si>
  <si>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</si>
  <si>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</si>
  <si>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</si>
  <si>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</si>
  <si>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</si>
  <si>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</si>
  <si>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</si>
  <si>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</si>
  <si>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</si>
  <si>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</si>
  <si>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</si>
  <si>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</si>
  <si>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</si>
  <si>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</si>
  <si>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</si>
  <si>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</si>
  <si>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</si>
  <si>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</si>
  <si>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</si>
  <si>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</si>
  <si>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</si>
  <si>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</si>
  <si>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</si>
  <si>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</si>
  <si>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</si>
  <si>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</si>
  <si>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</si>
  <si>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</si>
  <si>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</si>
  <si>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</si>
  <si>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</si>
  <si>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</si>
  <si>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</si>
  <si>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</si>
  <si>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</si>
  <si>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</si>
  <si>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</si>
  <si>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</si>
  <si>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</si>
  <si>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</si>
  <si>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</si>
  <si>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</si>
  <si>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</si>
  <si>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</si>
  <si>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</si>
  <si>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</si>
  <si>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</si>
  <si>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</si>
  <si>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</si>
  <si>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</si>
  <si>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</si>
  <si>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</si>
  <si>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</si>
  <si>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</si>
  <si>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</si>
  <si>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</si>
  <si>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</si>
  <si>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</si>
  <si>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</si>
  <si>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</si>
  <si>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</si>
  <si>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</si>
  <si>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</si>
  <si>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</si>
  <si>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</si>
  <si>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</si>
  <si>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</si>
  <si>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</si>
  <si>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</si>
  <si>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</si>
  <si>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</si>
  <si>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</si>
  <si>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</si>
  <si>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</si>
  <si>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</si>
  <si>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</si>
  <si>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</si>
  <si>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</si>
  <si>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</si>
  <si>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</si>
  <si>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</si>
  <si>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</si>
  <si>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</si>
  <si>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</si>
  <si>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</si>
  <si>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</si>
  <si>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</si>
  <si>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</si>
  <si>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</si>
  <si>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</si>
  <si>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</si>
  <si>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</si>
  <si>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</si>
  <si>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</si>
  <si>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</si>
  <si>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</si>
  <si>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</si>
  <si>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</si>
  <si>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</si>
  <si>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</si>
  <si>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</si>
  <si>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</si>
  <si>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</si>
  <si>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</si>
  <si>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</si>
  <si>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</si>
  <si>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</si>
  <si>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</si>
  <si>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</si>
  <si>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</si>
  <si>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</si>
  <si>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</si>
  <si>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</si>
  <si>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</si>
  <si>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</si>
  <si>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</si>
  <si>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</si>
  <si>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</si>
  <si>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</si>
  <si>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</si>
  <si>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</si>
  <si>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</si>
  <si>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</si>
  <si>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</si>
  <si>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</si>
  <si>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</si>
  <si>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</si>
  <si>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</si>
  <si>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</si>
  <si>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</si>
  <si>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</si>
  <si>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</si>
  <si>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</si>
  <si>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</si>
  <si>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</si>
  <si>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</si>
  <si>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</si>
  <si>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</si>
  <si>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</si>
  <si>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</si>
  <si>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</si>
  <si>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</si>
  <si>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</si>
  <si>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</si>
  <si>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</si>
  <si>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</si>
  <si>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</si>
  <si>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</si>
  <si>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</si>
  <si>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</si>
  <si>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</si>
  <si>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</si>
  <si>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</si>
  <si>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</si>
  <si>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</si>
  <si>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</si>
  <si>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</si>
  <si>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</si>
  <si>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</si>
  <si>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</si>
  <si>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</si>
  <si>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</si>
  <si>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</si>
  <si>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</si>
  <si>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</si>
  <si>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</si>
  <si>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>P_2703_ГОРСЕТЬ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</si>
  <si>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</si>
  <si>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0,2 км</t>
  </si>
  <si>
    <t>ТП 20-ТП60</t>
  </si>
  <si>
    <t>1979</t>
  </si>
  <si>
    <t>2027</t>
  </si>
  <si>
    <t>3х95</t>
  </si>
  <si>
    <t>2,650 млн.руб</t>
  </si>
  <si>
    <t xml:space="preserve"> по состоянию на 01.01.2025 года</t>
  </si>
  <si>
    <t xml:space="preserve">по состоянию на 01.01.2026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</si>
</sst>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262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263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264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2.6504279999999998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2.2086899999999998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H25" sqref="H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262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263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39" t="s">
        <v>172</v>
      </c>
      <c r="C21" s="140"/>
      <c r="D21" s="139" t="s">
        <v>171</v>
      </c>
      <c r="E21" s="140"/>
      <c r="F21" s="135" t="s">
        <v>170</v>
      </c>
      <c r="G21" s="136"/>
      <c r="H21" s="136"/>
      <c r="I21" s="143"/>
      <c r="J21" s="137" t="s">
        <v>169</v>
      </c>
      <c r="K21" s="139" t="s">
        <v>168</v>
      </c>
      <c r="L21" s="140"/>
      <c r="M21" s="139" t="s">
        <v>167</v>
      </c>
      <c r="N21" s="140"/>
      <c r="O21" s="139" t="s">
        <v>166</v>
      </c>
      <c r="P21" s="140"/>
      <c r="Q21" s="139" t="s">
        <v>165</v>
      </c>
      <c r="R21" s="140"/>
      <c r="S21" s="137" t="s">
        <v>164</v>
      </c>
      <c r="T21" s="137" t="s">
        <v>163</v>
      </c>
      <c r="U21" s="137" t="s">
        <v>162</v>
      </c>
      <c r="V21" s="139" t="s">
        <v>161</v>
      </c>
      <c r="W21" s="140"/>
      <c r="X21" s="135" t="s">
        <v>150</v>
      </c>
      <c r="Y21" s="136"/>
      <c r="Z21" s="135" t="s">
        <v>151</v>
      </c>
      <c r="AA21" s="136"/>
    </row>
    <row r="22" spans="1:27" ht="216" customHeight="1" x14ac:dyDescent="0.25">
      <c r="A22" s="144"/>
      <c r="B22" s="141"/>
      <c r="C22" s="142"/>
      <c r="D22" s="141"/>
      <c r="E22" s="142"/>
      <c r="F22" s="135" t="s">
        <v>160</v>
      </c>
      <c r="G22" s="143"/>
      <c r="H22" s="135" t="s">
        <v>159</v>
      </c>
      <c r="I22" s="143"/>
      <c r="J22" s="138"/>
      <c r="K22" s="141"/>
      <c r="L22" s="142"/>
      <c r="M22" s="141"/>
      <c r="N22" s="142"/>
      <c r="O22" s="141"/>
      <c r="P22" s="142"/>
      <c r="Q22" s="141"/>
      <c r="R22" s="142"/>
      <c r="S22" s="138"/>
      <c r="T22" s="138"/>
      <c r="U22" s="138"/>
      <c r="V22" s="141"/>
      <c r="W22" s="142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8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265</v>
      </c>
      <c r="C25" s="100" t="s">
        <v>265</v>
      </c>
      <c r="D25" s="100" t="s">
        <v>265</v>
      </c>
      <c r="E25" s="100" t="s">
        <v>265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266</v>
      </c>
      <c r="K25" s="82" t="s">
        <v>16</v>
      </c>
      <c r="L25" s="84" t="s">
        <v>16</v>
      </c>
      <c r="M25" s="84" t="s">
        <v>268</v>
      </c>
      <c r="N25" s="93" t="s">
        <v>255</v>
      </c>
      <c r="O25" s="81" t="s">
        <v>180</v>
      </c>
      <c r="P25" s="81" t="s">
        <v>180</v>
      </c>
      <c r="Q25" s="81">
        <v>0.2</v>
      </c>
      <c r="R25" s="83">
        <f>Q25</f>
        <v>0.2</v>
      </c>
      <c r="S25" s="82" t="s">
        <v>267</v>
      </c>
      <c r="T25" s="82" t="s">
        <v>179</v>
      </c>
      <c r="U25" s="82" t="s">
        <v>179</v>
      </c>
      <c r="V25" s="123" t="s">
        <v>256</v>
      </c>
      <c r="W25" s="81" t="s">
        <v>256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3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262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263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20-ТП 60, пр. Коммунистический 33-37 протяженность по трассе 0,20 км 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269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2027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31" workbookViewId="0">
      <selection activeCell="H38" sqref="H38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47" t="s">
        <v>183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47" t="s">
        <v>262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customHeight="1" x14ac:dyDescent="0.25">
      <c r="A15" s="149" t="s">
        <v>263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6" t="s">
        <v>184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4" t="s">
        <v>185</v>
      </c>
      <c r="B21" s="154" t="s">
        <v>186</v>
      </c>
      <c r="C21" s="155" t="s">
        <v>187</v>
      </c>
      <c r="D21" s="155"/>
      <c r="E21" s="155"/>
      <c r="F21" s="155"/>
      <c r="G21" s="155"/>
      <c r="H21" s="155"/>
      <c r="I21" s="156" t="s">
        <v>188</v>
      </c>
      <c r="J21" s="157" t="s">
        <v>189</v>
      </c>
      <c r="K21" s="154" t="s">
        <v>190</v>
      </c>
      <c r="L21" s="150" t="s">
        <v>191</v>
      </c>
    </row>
    <row r="22" spans="1:12" ht="58.5" customHeight="1" x14ac:dyDescent="0.25">
      <c r="A22" s="154"/>
      <c r="B22" s="154"/>
      <c r="C22" s="151" t="s">
        <v>78</v>
      </c>
      <c r="D22" s="151"/>
      <c r="E22" s="106"/>
      <c r="F22" s="107"/>
      <c r="G22" s="152" t="s">
        <v>192</v>
      </c>
      <c r="H22" s="153"/>
      <c r="I22" s="156"/>
      <c r="J22" s="158"/>
      <c r="K22" s="154"/>
      <c r="L22" s="150"/>
    </row>
    <row r="23" spans="1:12" ht="47.25" x14ac:dyDescent="0.25">
      <c r="A23" s="154"/>
      <c r="B23" s="154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6"/>
      <c r="J23" s="159"/>
      <c r="K23" s="154"/>
      <c r="L23" s="150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46266</v>
      </c>
      <c r="D31" s="122">
        <v>46285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46371</v>
      </c>
      <c r="D32" s="122">
        <v>46386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46371</v>
      </c>
      <c r="D35" s="122">
        <v>46386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46402</v>
      </c>
      <c r="D37" s="122">
        <v>46492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46492</v>
      </c>
      <c r="D39" s="122">
        <v>46538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46539</v>
      </c>
      <c r="D41" s="122">
        <v>46645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46539</v>
      </c>
      <c r="D42" s="122">
        <v>46645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46539</v>
      </c>
      <c r="D43" s="122">
        <v>46645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46539</v>
      </c>
      <c r="D44" s="122">
        <v>46645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46645</v>
      </c>
      <c r="D47" s="122">
        <v>46650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46650</v>
      </c>
      <c r="D48" s="122">
        <v>46655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46650</v>
      </c>
      <c r="D49" s="122">
        <v>46655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46650</v>
      </c>
      <c r="D50" s="122">
        <v>46655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46655</v>
      </c>
      <c r="D53" s="122">
        <v>46660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0" zoomScale="75" zoomScaleNormal="70" zoomScaleSheetLayoutView="75" workbookViewId="0">
      <selection activeCell="AB10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262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263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66"/>
      <c r="Y14" s="166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4" t="s">
        <v>75</v>
      </c>
      <c r="D20" s="154"/>
      <c r="E20" s="170" t="s">
        <v>76</v>
      </c>
      <c r="F20" s="170"/>
      <c r="G20" s="160" t="s">
        <v>257</v>
      </c>
      <c r="H20" s="161"/>
      <c r="I20" s="161"/>
      <c r="J20" s="161"/>
      <c r="K20" s="160" t="s">
        <v>258</v>
      </c>
      <c r="L20" s="161"/>
      <c r="M20" s="161"/>
      <c r="N20" s="161"/>
      <c r="O20" s="160" t="s">
        <v>259</v>
      </c>
      <c r="P20" s="161"/>
      <c r="Q20" s="161"/>
      <c r="R20" s="161"/>
      <c r="S20" s="160" t="s">
        <v>260</v>
      </c>
      <c r="T20" s="161"/>
      <c r="U20" s="161"/>
      <c r="V20" s="161"/>
      <c r="W20" s="160" t="s">
        <v>261</v>
      </c>
      <c r="X20" s="161"/>
      <c r="Y20" s="161"/>
      <c r="Z20" s="161"/>
      <c r="AA20" s="162" t="s">
        <v>77</v>
      </c>
      <c r="AB20" s="163"/>
      <c r="AC20" s="44"/>
      <c r="AD20" s="44"/>
      <c r="AE20" s="44"/>
    </row>
    <row r="21" spans="1:31" ht="99.75" customHeight="1" x14ac:dyDescent="0.25">
      <c r="A21" s="169"/>
      <c r="B21" s="169"/>
      <c r="C21" s="154"/>
      <c r="D21" s="154"/>
      <c r="E21" s="170"/>
      <c r="F21" s="170"/>
      <c r="G21" s="154" t="s">
        <v>78</v>
      </c>
      <c r="H21" s="154"/>
      <c r="I21" s="154" t="s">
        <v>177</v>
      </c>
      <c r="J21" s="154"/>
      <c r="K21" s="154" t="s">
        <v>78</v>
      </c>
      <c r="L21" s="154"/>
      <c r="M21" s="154" t="s">
        <v>177</v>
      </c>
      <c r="N21" s="154"/>
      <c r="O21" s="154" t="s">
        <v>78</v>
      </c>
      <c r="P21" s="154"/>
      <c r="Q21" s="154" t="s">
        <v>177</v>
      </c>
      <c r="R21" s="154"/>
      <c r="S21" s="154" t="s">
        <v>78</v>
      </c>
      <c r="T21" s="154"/>
      <c r="U21" s="154" t="s">
        <v>177</v>
      </c>
      <c r="V21" s="154"/>
      <c r="W21" s="154" t="s">
        <v>78</v>
      </c>
      <c r="X21" s="154"/>
      <c r="Y21" s="154" t="s">
        <v>177</v>
      </c>
      <c r="Z21" s="154"/>
      <c r="AA21" s="164"/>
      <c r="AB21" s="165"/>
    </row>
    <row r="22" spans="1:31" ht="96.75" customHeight="1" x14ac:dyDescent="0.25">
      <c r="A22" s="151"/>
      <c r="B22" s="151"/>
      <c r="C22" s="97" t="s">
        <v>78</v>
      </c>
      <c r="D22" s="97" t="s">
        <v>79</v>
      </c>
      <c r="E22" s="97" t="s">
        <v>270</v>
      </c>
      <c r="F22" s="97" t="s">
        <v>271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2.6504279999999998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2.6504279999999998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>K25+K26+K27+K28+K29</f>
        <v>2.6504279999999998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2.6504279999999998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2.6504279999999998</v>
      </c>
      <c r="D27" s="88">
        <v>0</v>
      </c>
      <c r="E27" s="88">
        <v>0</v>
      </c>
      <c r="F27" s="88">
        <f>C27</f>
        <v>2.6504279999999998</v>
      </c>
      <c r="G27" s="88">
        <v>0</v>
      </c>
      <c r="H27" s="88" t="s">
        <v>29</v>
      </c>
      <c r="I27" s="88">
        <v>0</v>
      </c>
      <c r="J27" s="88" t="s">
        <v>29</v>
      </c>
      <c r="K27" s="88">
        <f>K30*1.2</f>
        <v>2.6504279999999998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3"/>
        <v>2.6504279999999998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2.2086899999999998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2.2086899999999998</v>
      </c>
      <c r="G30" s="48">
        <f t="shared" ref="G30" si="6">G31+G32+G33+G34</f>
        <v>0</v>
      </c>
      <c r="H30" s="48" t="s">
        <v>29</v>
      </c>
      <c r="I30" s="48">
        <f t="shared" ref="I30" si="7">I31+I32+I33+I34</f>
        <v>0</v>
      </c>
      <c r="J30" s="48" t="s">
        <v>29</v>
      </c>
      <c r="K30" s="48">
        <f>K31+K32+K33+K34</f>
        <v>2.2086899999999998</v>
      </c>
      <c r="L30" s="48" t="s">
        <v>29</v>
      </c>
      <c r="M30" s="48">
        <f t="shared" si="5"/>
        <v>0</v>
      </c>
      <c r="N30" s="48" t="s">
        <v>29</v>
      </c>
      <c r="O30" s="48">
        <f t="shared" si="5"/>
        <v>0</v>
      </c>
      <c r="P30" s="48" t="s">
        <v>29</v>
      </c>
      <c r="Q30" s="48">
        <f t="shared" si="5"/>
        <v>0</v>
      </c>
      <c r="R30" s="48" t="s">
        <v>29</v>
      </c>
      <c r="S30" s="48">
        <f t="shared" si="5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5"/>
        <v>0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2.2086899999999998</v>
      </c>
      <c r="AB30" s="48">
        <f t="shared" si="4"/>
        <v>0</v>
      </c>
    </row>
    <row r="31" spans="1:31" x14ac:dyDescent="0.25">
      <c r="A31" s="46" t="s">
        <v>95</v>
      </c>
      <c r="B31" s="50" t="s">
        <v>96</v>
      </c>
      <c r="C31" s="124">
        <v>0.10784816866239444</v>
      </c>
      <c r="D31" s="88">
        <v>0</v>
      </c>
      <c r="E31" s="88">
        <v>0</v>
      </c>
      <c r="F31" s="99">
        <f>C31</f>
        <v>0.10784816866239444</v>
      </c>
      <c r="G31" s="88">
        <v>0</v>
      </c>
      <c r="H31" s="88" t="s">
        <v>29</v>
      </c>
      <c r="I31" s="88">
        <v>0</v>
      </c>
      <c r="J31" s="88" t="s">
        <v>29</v>
      </c>
      <c r="K31" s="124">
        <v>0.10784816866239444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3"/>
        <v>0.10784816866239444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24">
        <v>1.8750305151433775</v>
      </c>
      <c r="D32" s="88">
        <v>0</v>
      </c>
      <c r="E32" s="88">
        <v>0</v>
      </c>
      <c r="F32" s="99">
        <f>C32</f>
        <v>1.8750305151433775</v>
      </c>
      <c r="G32" s="88">
        <v>0</v>
      </c>
      <c r="H32" s="88" t="s">
        <v>29</v>
      </c>
      <c r="I32" s="88">
        <v>0</v>
      </c>
      <c r="J32" s="88" t="s">
        <v>29</v>
      </c>
      <c r="K32" s="124">
        <v>1.8750305151433775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3"/>
        <v>1.8750305151433775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24">
        <v>0.22581131619422801</v>
      </c>
      <c r="D33" s="88">
        <v>0</v>
      </c>
      <c r="E33" s="88">
        <v>0</v>
      </c>
      <c r="F33" s="99">
        <f>C33</f>
        <v>0.22581131619422801</v>
      </c>
      <c r="G33" s="88">
        <v>0</v>
      </c>
      <c r="H33" s="88" t="s">
        <v>29</v>
      </c>
      <c r="I33" s="88">
        <v>0</v>
      </c>
      <c r="J33" s="88" t="s">
        <v>29</v>
      </c>
      <c r="K33" s="124">
        <v>0.22581131619422801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3"/>
        <v>0.22581131619422801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99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0.2</v>
      </c>
      <c r="D35" s="48">
        <f t="shared" ref="D35:Y35" si="8">D36+D37+D38+D39+D40+D41+D42</f>
        <v>0</v>
      </c>
      <c r="E35" s="48">
        <f t="shared" si="8"/>
        <v>0</v>
      </c>
      <c r="F35" s="48">
        <f t="shared" si="8"/>
        <v>0.31</v>
      </c>
      <c r="G35" s="48">
        <f t="shared" ref="G35" si="9">G36+G37+G38+G39+G40+G41+G42</f>
        <v>0</v>
      </c>
      <c r="H35" s="48" t="s">
        <v>29</v>
      </c>
      <c r="I35" s="48">
        <f t="shared" ref="I35" si="10">I36+I37+I38+I39+I40+I41+I42</f>
        <v>0</v>
      </c>
      <c r="J35" s="48" t="s">
        <v>29</v>
      </c>
      <c r="K35" s="48">
        <f>K36+K37+K38+K39+K40+K41+K42</f>
        <v>0.2</v>
      </c>
      <c r="L35" s="48" t="s">
        <v>29</v>
      </c>
      <c r="M35" s="48">
        <f t="shared" si="8"/>
        <v>0</v>
      </c>
      <c r="N35" s="48" t="s">
        <v>29</v>
      </c>
      <c r="O35" s="48">
        <f t="shared" si="8"/>
        <v>0</v>
      </c>
      <c r="P35" s="48" t="s">
        <v>29</v>
      </c>
      <c r="Q35" s="48">
        <f t="shared" si="8"/>
        <v>0</v>
      </c>
      <c r="R35" s="48" t="s">
        <v>29</v>
      </c>
      <c r="S35" s="48">
        <f t="shared" si="8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8"/>
        <v>0</v>
      </c>
      <c r="X35" s="48" t="s">
        <v>29</v>
      </c>
      <c r="Y35" s="48">
        <f t="shared" si="8"/>
        <v>0</v>
      </c>
      <c r="Z35" s="48" t="s">
        <v>29</v>
      </c>
      <c r="AA35" s="48">
        <f t="shared" si="3"/>
        <v>0.2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3"/>
        <v>0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0.2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0.2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0.2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0.2</v>
      </c>
      <c r="D43" s="48">
        <f t="shared" ref="D43:F43" si="11">D44+D45+D46+D47+D48+D49+D50</f>
        <v>0</v>
      </c>
      <c r="E43" s="48">
        <f t="shared" si="11"/>
        <v>0</v>
      </c>
      <c r="F43" s="48">
        <f t="shared" si="11"/>
        <v>0.2</v>
      </c>
      <c r="G43" s="48">
        <f t="shared" ref="G43" si="12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>K44+K45+K46+K47+K48+K49+K50</f>
        <v>0.2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0.2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13">C36</f>
        <v>0</v>
      </c>
      <c r="D44" s="88">
        <f t="shared" si="13"/>
        <v>0</v>
      </c>
      <c r="E44" s="88">
        <f t="shared" si="13"/>
        <v>0</v>
      </c>
      <c r="F44" s="88">
        <f t="shared" si="13"/>
        <v>0</v>
      </c>
      <c r="G44" s="88">
        <f t="shared" ref="G44" si="14">G36</f>
        <v>0</v>
      </c>
      <c r="H44" s="88" t="s">
        <v>29</v>
      </c>
      <c r="I44" s="88">
        <f t="shared" ref="I44:I50" si="15">I36</f>
        <v>0</v>
      </c>
      <c r="J44" s="88" t="s">
        <v>29</v>
      </c>
      <c r="K44" s="88">
        <f t="shared" ref="K44" si="16">K36</f>
        <v>0</v>
      </c>
      <c r="L44" s="88" t="s">
        <v>29</v>
      </c>
      <c r="M44" s="88">
        <f t="shared" ref="M44:M50" si="17">M36</f>
        <v>0</v>
      </c>
      <c r="N44" s="88" t="s">
        <v>29</v>
      </c>
      <c r="O44" s="88">
        <f t="shared" ref="O44:O49" si="18">O36</f>
        <v>0</v>
      </c>
      <c r="P44" s="88" t="s">
        <v>29</v>
      </c>
      <c r="Q44" s="88">
        <f t="shared" ref="Q44:Q50" si="19">Q36</f>
        <v>0</v>
      </c>
      <c r="R44" s="88" t="s">
        <v>29</v>
      </c>
      <c r="S44" s="88">
        <f t="shared" ref="S44:S49" si="20">S36</f>
        <v>0</v>
      </c>
      <c r="T44" s="88" t="s">
        <v>29</v>
      </c>
      <c r="U44" s="88">
        <f t="shared" ref="U44:U49" si="21">U36</f>
        <v>0</v>
      </c>
      <c r="V44" s="88" t="s">
        <v>29</v>
      </c>
      <c r="W44" s="88">
        <f t="shared" ref="W44:W49" si="22">W36</f>
        <v>0</v>
      </c>
      <c r="X44" s="88" t="s">
        <v>29</v>
      </c>
      <c r="Y44" s="88">
        <f t="shared" ref="Y44:Y50" si="23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3"/>
        <v>0</v>
      </c>
      <c r="D45" s="88">
        <f t="shared" si="13"/>
        <v>0</v>
      </c>
      <c r="E45" s="88">
        <f t="shared" si="13"/>
        <v>0</v>
      </c>
      <c r="F45" s="88">
        <f t="shared" si="13"/>
        <v>0</v>
      </c>
      <c r="G45" s="88">
        <f t="shared" ref="G45" si="24">G37</f>
        <v>0</v>
      </c>
      <c r="H45" s="88" t="s">
        <v>29</v>
      </c>
      <c r="I45" s="88">
        <f t="shared" si="15"/>
        <v>0</v>
      </c>
      <c r="J45" s="88" t="s">
        <v>29</v>
      </c>
      <c r="K45" s="88">
        <f t="shared" ref="K45" si="25">K37</f>
        <v>0</v>
      </c>
      <c r="L45" s="88" t="s">
        <v>29</v>
      </c>
      <c r="M45" s="88">
        <f t="shared" si="17"/>
        <v>0</v>
      </c>
      <c r="N45" s="88" t="s">
        <v>29</v>
      </c>
      <c r="O45" s="88">
        <f t="shared" si="18"/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20"/>
        <v>0</v>
      </c>
      <c r="T45" s="88" t="s">
        <v>29</v>
      </c>
      <c r="U45" s="88">
        <f t="shared" si="21"/>
        <v>0</v>
      </c>
      <c r="V45" s="88" t="s">
        <v>29</v>
      </c>
      <c r="W45" s="88">
        <f t="shared" si="22"/>
        <v>0</v>
      </c>
      <c r="X45" s="88" t="s">
        <v>29</v>
      </c>
      <c r="Y45" s="88">
        <f t="shared" si="23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3"/>
        <v>0</v>
      </c>
      <c r="D46" s="88">
        <f t="shared" si="13"/>
        <v>0</v>
      </c>
      <c r="E46" s="88">
        <f t="shared" si="13"/>
        <v>0</v>
      </c>
      <c r="F46" s="88">
        <f t="shared" si="13"/>
        <v>0</v>
      </c>
      <c r="G46" s="88">
        <f t="shared" ref="G46" si="26">G38</f>
        <v>0</v>
      </c>
      <c r="H46" s="88" t="s">
        <v>29</v>
      </c>
      <c r="I46" s="88">
        <f t="shared" si="15"/>
        <v>0</v>
      </c>
      <c r="J46" s="88" t="s">
        <v>29</v>
      </c>
      <c r="K46" s="88">
        <f t="shared" ref="K46" si="27">K38</f>
        <v>0</v>
      </c>
      <c r="L46" s="88" t="s">
        <v>29</v>
      </c>
      <c r="M46" s="88">
        <f t="shared" si="17"/>
        <v>0</v>
      </c>
      <c r="N46" s="88" t="s">
        <v>29</v>
      </c>
      <c r="O46" s="88">
        <f t="shared" si="18"/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20"/>
        <v>0</v>
      </c>
      <c r="T46" s="88" t="s">
        <v>29</v>
      </c>
      <c r="U46" s="88">
        <f t="shared" si="21"/>
        <v>0</v>
      </c>
      <c r="V46" s="88" t="s">
        <v>29</v>
      </c>
      <c r="W46" s="88">
        <f t="shared" si="22"/>
        <v>0</v>
      </c>
      <c r="X46" s="88" t="s">
        <v>29</v>
      </c>
      <c r="Y46" s="88">
        <f t="shared" si="23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13"/>
        <v>0</v>
      </c>
      <c r="E47" s="88">
        <f t="shared" si="13"/>
        <v>0</v>
      </c>
      <c r="F47" s="88">
        <v>0</v>
      </c>
      <c r="G47" s="88">
        <f t="shared" ref="G47" si="28">G39</f>
        <v>0</v>
      </c>
      <c r="H47" s="88" t="s">
        <v>29</v>
      </c>
      <c r="I47" s="88">
        <f t="shared" si="15"/>
        <v>0</v>
      </c>
      <c r="J47" s="88" t="s">
        <v>29</v>
      </c>
      <c r="K47" s="88">
        <v>0</v>
      </c>
      <c r="L47" s="88" t="s">
        <v>29</v>
      </c>
      <c r="M47" s="88">
        <f t="shared" si="17"/>
        <v>0</v>
      </c>
      <c r="N47" s="88" t="s">
        <v>29</v>
      </c>
      <c r="O47" s="88">
        <f t="shared" si="18"/>
        <v>0</v>
      </c>
      <c r="P47" s="88" t="s">
        <v>29</v>
      </c>
      <c r="Q47" s="88">
        <f t="shared" si="19"/>
        <v>0</v>
      </c>
      <c r="R47" s="88" t="s">
        <v>29</v>
      </c>
      <c r="S47" s="88">
        <f t="shared" si="20"/>
        <v>0</v>
      </c>
      <c r="T47" s="88" t="s">
        <v>29</v>
      </c>
      <c r="U47" s="88">
        <f t="shared" si="21"/>
        <v>0</v>
      </c>
      <c r="V47" s="88" t="s">
        <v>29</v>
      </c>
      <c r="W47" s="88">
        <f t="shared" si="22"/>
        <v>0</v>
      </c>
      <c r="X47" s="88" t="s">
        <v>29</v>
      </c>
      <c r="Y47" s="88">
        <f t="shared" si="23"/>
        <v>0</v>
      </c>
      <c r="Z47" s="88" t="s">
        <v>29</v>
      </c>
      <c r="AA47" s="88">
        <f t="shared" si="3"/>
        <v>0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3"/>
        <v>0</v>
      </c>
      <c r="D48" s="88">
        <f t="shared" si="13"/>
        <v>0</v>
      </c>
      <c r="E48" s="88">
        <f t="shared" si="13"/>
        <v>0</v>
      </c>
      <c r="F48" s="88">
        <f t="shared" si="13"/>
        <v>0</v>
      </c>
      <c r="G48" s="88">
        <f t="shared" ref="G48" si="29">G40</f>
        <v>0</v>
      </c>
      <c r="H48" s="88" t="s">
        <v>29</v>
      </c>
      <c r="I48" s="88">
        <f t="shared" si="15"/>
        <v>0</v>
      </c>
      <c r="J48" s="88" t="s">
        <v>29</v>
      </c>
      <c r="K48" s="88">
        <f t="shared" ref="K48" si="30">K40</f>
        <v>0</v>
      </c>
      <c r="L48" s="88" t="s">
        <v>29</v>
      </c>
      <c r="M48" s="88">
        <f t="shared" si="17"/>
        <v>0</v>
      </c>
      <c r="N48" s="88" t="s">
        <v>29</v>
      </c>
      <c r="O48" s="88">
        <f t="shared" si="18"/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20"/>
        <v>0</v>
      </c>
      <c r="T48" s="88" t="s">
        <v>29</v>
      </c>
      <c r="U48" s="88">
        <f t="shared" si="21"/>
        <v>0</v>
      </c>
      <c r="V48" s="88" t="s">
        <v>29</v>
      </c>
      <c r="W48" s="88">
        <f t="shared" si="22"/>
        <v>0</v>
      </c>
      <c r="X48" s="88" t="s">
        <v>29</v>
      </c>
      <c r="Y48" s="88">
        <f t="shared" si="23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>C41</f>
        <v>0.2</v>
      </c>
      <c r="D49" s="88">
        <f t="shared" si="13"/>
        <v>0</v>
      </c>
      <c r="E49" s="88">
        <f t="shared" si="13"/>
        <v>0</v>
      </c>
      <c r="F49" s="88">
        <f>C49</f>
        <v>0.2</v>
      </c>
      <c r="G49" s="88">
        <f t="shared" ref="G49" si="31">G41</f>
        <v>0</v>
      </c>
      <c r="H49" s="88" t="s">
        <v>29</v>
      </c>
      <c r="I49" s="88">
        <f t="shared" si="15"/>
        <v>0</v>
      </c>
      <c r="J49" s="88" t="s">
        <v>29</v>
      </c>
      <c r="K49" s="88">
        <f>K41</f>
        <v>0.2</v>
      </c>
      <c r="L49" s="88" t="s">
        <v>29</v>
      </c>
      <c r="M49" s="88">
        <f t="shared" si="17"/>
        <v>0</v>
      </c>
      <c r="N49" s="88" t="s">
        <v>29</v>
      </c>
      <c r="O49" s="88">
        <f t="shared" si="18"/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20"/>
        <v>0</v>
      </c>
      <c r="T49" s="88" t="s">
        <v>29</v>
      </c>
      <c r="U49" s="88">
        <f t="shared" si="21"/>
        <v>0</v>
      </c>
      <c r="V49" s="88" t="s">
        <v>29</v>
      </c>
      <c r="W49" s="88">
        <f t="shared" si="22"/>
        <v>0</v>
      </c>
      <c r="X49" s="88" t="s">
        <v>29</v>
      </c>
      <c r="Y49" s="88">
        <f t="shared" si="23"/>
        <v>0</v>
      </c>
      <c r="Z49" s="88" t="s">
        <v>29</v>
      </c>
      <c r="AA49" s="88">
        <f t="shared" si="3"/>
        <v>0.2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15"/>
        <v>0</v>
      </c>
      <c r="J50" s="88" t="s">
        <v>29</v>
      </c>
      <c r="K50" s="89">
        <v>0</v>
      </c>
      <c r="L50" s="88" t="s">
        <v>29</v>
      </c>
      <c r="M50" s="89">
        <f t="shared" si="17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3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2.2086899999999998</v>
      </c>
      <c r="D52" s="88">
        <f t="shared" ref="D52:Y52" si="32">D30</f>
        <v>0</v>
      </c>
      <c r="E52" s="88">
        <f t="shared" si="32"/>
        <v>0</v>
      </c>
      <c r="F52" s="88">
        <f>C52</f>
        <v>2.2086899999999998</v>
      </c>
      <c r="G52" s="88">
        <f t="shared" ref="G52" si="33">G30</f>
        <v>0</v>
      </c>
      <c r="H52" s="88" t="s">
        <v>29</v>
      </c>
      <c r="I52" s="88">
        <f t="shared" ref="I52" si="34">I30</f>
        <v>0</v>
      </c>
      <c r="J52" s="88" t="s">
        <v>29</v>
      </c>
      <c r="K52" s="88">
        <f>K30</f>
        <v>2.2086899999999998</v>
      </c>
      <c r="L52" s="88" t="s">
        <v>29</v>
      </c>
      <c r="M52" s="88">
        <f t="shared" si="32"/>
        <v>0</v>
      </c>
      <c r="N52" s="88" t="s">
        <v>29</v>
      </c>
      <c r="O52" s="88">
        <f t="shared" si="32"/>
        <v>0</v>
      </c>
      <c r="P52" s="88" t="s">
        <v>29</v>
      </c>
      <c r="Q52" s="88">
        <f t="shared" si="32"/>
        <v>0</v>
      </c>
      <c r="R52" s="88" t="s">
        <v>29</v>
      </c>
      <c r="S52" s="88">
        <f t="shared" si="32"/>
        <v>0</v>
      </c>
      <c r="T52" s="88" t="s">
        <v>29</v>
      </c>
      <c r="U52" s="88">
        <f t="shared" si="32"/>
        <v>0</v>
      </c>
      <c r="V52" s="88" t="s">
        <v>29</v>
      </c>
      <c r="W52" s="88">
        <f t="shared" si="32"/>
        <v>0</v>
      </c>
      <c r="X52" s="88" t="s">
        <v>29</v>
      </c>
      <c r="Y52" s="88">
        <f t="shared" si="32"/>
        <v>0</v>
      </c>
      <c r="Z52" s="88" t="s">
        <v>29</v>
      </c>
      <c r="AA52" s="88">
        <f>G52+K52+O52+S52+W52</f>
        <v>2.2086899999999998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35">C44</f>
        <v>0</v>
      </c>
      <c r="D53" s="88">
        <f t="shared" si="35"/>
        <v>0</v>
      </c>
      <c r="E53" s="88">
        <f t="shared" si="35"/>
        <v>0</v>
      </c>
      <c r="F53" s="88">
        <f t="shared" si="35"/>
        <v>0</v>
      </c>
      <c r="G53" s="88">
        <f t="shared" ref="G53" si="36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" si="37">K44</f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38">G53+K53+O53+S53+W53</f>
        <v>0</v>
      </c>
      <c r="AB53" s="88">
        <f t="shared" ref="AB53:AB64" si="39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35"/>
        <v>0</v>
      </c>
      <c r="D54" s="89">
        <f t="shared" si="35"/>
        <v>0</v>
      </c>
      <c r="E54" s="89">
        <f t="shared" si="35"/>
        <v>0</v>
      </c>
      <c r="F54" s="89">
        <f t="shared" si="35"/>
        <v>0</v>
      </c>
      <c r="G54" s="89">
        <f t="shared" ref="G54" si="40">G45</f>
        <v>0</v>
      </c>
      <c r="H54" s="88" t="s">
        <v>29</v>
      </c>
      <c r="I54" s="89">
        <f>I45</f>
        <v>0</v>
      </c>
      <c r="J54" s="88" t="s">
        <v>29</v>
      </c>
      <c r="K54" s="89">
        <f t="shared" ref="K54" si="41">K45</f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38"/>
        <v>0</v>
      </c>
      <c r="AB54" s="88">
        <f t="shared" si="39"/>
        <v>0</v>
      </c>
    </row>
    <row r="55" spans="1:28" x14ac:dyDescent="0.25">
      <c r="A55" s="49" t="s">
        <v>134</v>
      </c>
      <c r="B55" s="52" t="s">
        <v>135</v>
      </c>
      <c r="C55" s="89">
        <f t="shared" si="35"/>
        <v>0</v>
      </c>
      <c r="D55" s="89">
        <f t="shared" si="35"/>
        <v>0</v>
      </c>
      <c r="E55" s="89">
        <f t="shared" si="35"/>
        <v>0</v>
      </c>
      <c r="F55" s="89">
        <f t="shared" si="35"/>
        <v>0</v>
      </c>
      <c r="G55" s="89">
        <f t="shared" ref="G55" si="42">G46</f>
        <v>0</v>
      </c>
      <c r="H55" s="88" t="s">
        <v>29</v>
      </c>
      <c r="I55" s="89">
        <f>I46</f>
        <v>0</v>
      </c>
      <c r="J55" s="88" t="s">
        <v>29</v>
      </c>
      <c r="K55" s="89">
        <f t="shared" ref="K55" si="43">K46</f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38"/>
        <v>0</v>
      </c>
      <c r="AB55" s="88">
        <f t="shared" si="39"/>
        <v>0</v>
      </c>
    </row>
    <row r="56" spans="1:28" x14ac:dyDescent="0.25">
      <c r="A56" s="49" t="s">
        <v>136</v>
      </c>
      <c r="B56" s="52" t="s">
        <v>137</v>
      </c>
      <c r="C56" s="89">
        <f>C41</f>
        <v>0.2</v>
      </c>
      <c r="D56" s="89">
        <f t="shared" ref="D56:E56" si="44">D47+D48+D49</f>
        <v>0</v>
      </c>
      <c r="E56" s="89">
        <f t="shared" si="44"/>
        <v>0</v>
      </c>
      <c r="F56" s="89">
        <f>C56</f>
        <v>0.2</v>
      </c>
      <c r="G56" s="89">
        <f t="shared" ref="G56" si="45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>K41</f>
        <v>0.2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38"/>
        <v>0.2</v>
      </c>
      <c r="AB56" s="88">
        <f t="shared" si="39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46">E50</f>
        <v>0</v>
      </c>
      <c r="F57" s="89">
        <f t="shared" si="46"/>
        <v>0</v>
      </c>
      <c r="G57" s="89">
        <f t="shared" ref="G57" si="47">G50</f>
        <v>0</v>
      </c>
      <c r="H57" s="88" t="s">
        <v>29</v>
      </c>
      <c r="I57" s="89">
        <f>I50</f>
        <v>0</v>
      </c>
      <c r="J57" s="88" t="s">
        <v>29</v>
      </c>
      <c r="K57" s="89"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9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91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48">D60+D61+D62+D63+D64</f>
        <v>0</v>
      </c>
      <c r="E59" s="48">
        <f t="shared" si="48"/>
        <v>0</v>
      </c>
      <c r="F59" s="48">
        <f t="shared" si="48"/>
        <v>0</v>
      </c>
      <c r="G59" s="48">
        <f t="shared" ref="G59" si="49">G60+G61+G62+G63+G64</f>
        <v>0</v>
      </c>
      <c r="H59" s="48" t="s">
        <v>29</v>
      </c>
      <c r="I59" s="48">
        <f t="shared" ref="I59" si="50">I60+I61+I62+I63+I64</f>
        <v>0</v>
      </c>
      <c r="J59" s="48" t="s">
        <v>29</v>
      </c>
      <c r="K59" s="48">
        <f>K60+K61+K62+K63+K64</f>
        <v>0</v>
      </c>
      <c r="L59" s="48" t="s">
        <v>29</v>
      </c>
      <c r="M59" s="48">
        <f t="shared" si="48"/>
        <v>0</v>
      </c>
      <c r="N59" s="48" t="s">
        <v>29</v>
      </c>
      <c r="O59" s="48">
        <f t="shared" si="48"/>
        <v>0</v>
      </c>
      <c r="P59" s="48" t="s">
        <v>29</v>
      </c>
      <c r="Q59" s="48">
        <f t="shared" si="48"/>
        <v>0</v>
      </c>
      <c r="R59" s="48" t="s">
        <v>29</v>
      </c>
      <c r="S59" s="48">
        <f t="shared" si="48"/>
        <v>0</v>
      </c>
      <c r="T59" s="48" t="s">
        <v>29</v>
      </c>
      <c r="U59" s="48">
        <f t="shared" si="48"/>
        <v>0</v>
      </c>
      <c r="V59" s="48" t="s">
        <v>29</v>
      </c>
      <c r="W59" s="48">
        <f t="shared" si="48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9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51">G60+K60+O60+S60+W60</f>
        <v>0</v>
      </c>
      <c r="AB60" s="88">
        <f t="shared" si="39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51"/>
        <v>0</v>
      </c>
      <c r="AB61" s="88">
        <f t="shared" si="39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51"/>
        <v>0</v>
      </c>
      <c r="AB62" s="88">
        <f t="shared" si="39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51"/>
        <v>0</v>
      </c>
      <c r="AB63" s="88">
        <f t="shared" si="39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51"/>
        <v>0</v>
      </c>
      <c r="AB64" s="88">
        <f t="shared" si="39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4"/>
      <c r="C66" s="174"/>
      <c r="D66" s="174"/>
      <c r="E66" s="174"/>
      <c r="F66" s="174"/>
      <c r="G66" s="174"/>
      <c r="H66" s="174"/>
      <c r="I66" s="174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5"/>
      <c r="C68" s="175"/>
      <c r="D68" s="175"/>
      <c r="E68" s="175"/>
      <c r="F68" s="175"/>
      <c r="G68" s="175"/>
      <c r="H68" s="175"/>
      <c r="I68" s="175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4"/>
      <c r="C70" s="174"/>
      <c r="D70" s="174"/>
      <c r="E70" s="174"/>
      <c r="F70" s="174"/>
      <c r="G70" s="174"/>
      <c r="H70" s="174"/>
      <c r="I70" s="174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4"/>
      <c r="C72" s="174"/>
      <c r="D72" s="174"/>
      <c r="E72" s="174"/>
      <c r="F72" s="174"/>
      <c r="G72" s="174"/>
      <c r="H72" s="174"/>
      <c r="I72" s="174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5"/>
      <c r="C73" s="175"/>
      <c r="D73" s="175"/>
      <c r="E73" s="175"/>
      <c r="F73" s="175"/>
      <c r="G73" s="175"/>
      <c r="H73" s="175"/>
      <c r="I73" s="175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4"/>
      <c r="C74" s="174"/>
      <c r="D74" s="174"/>
      <c r="E74" s="174"/>
      <c r="F74" s="174"/>
      <c r="G74" s="174"/>
      <c r="H74" s="174"/>
      <c r="I74" s="174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2"/>
      <c r="C75" s="172"/>
      <c r="D75" s="172"/>
      <c r="E75" s="172"/>
      <c r="F75" s="172"/>
      <c r="G75" s="172"/>
      <c r="H75" s="172"/>
      <c r="I75" s="172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3"/>
      <c r="C77" s="173"/>
      <c r="D77" s="173"/>
      <c r="E77" s="173"/>
      <c r="F77" s="173"/>
      <c r="G77" s="173"/>
      <c r="H77" s="173"/>
      <c r="I77" s="173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2025-05-26T08:31:20Z</dcterms:modified>
</cp:coreProperties>
</file>