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Паспорта проектов 2021-2025\2025 год паспорта\"/>
    </mc:Choice>
  </mc:AlternateContent>
  <xr:revisionPtr revIDLastSave="0" documentId="13_ncr:1_{BE06BF6E-E6BB-4B33-A90F-6FF115CD5C53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externalReferences>
    <externalReference r:id="rId6"/>
  </externalReference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</workbook>
</file>

<file path=xl/calcChain.xml><?xml version="1.0" encoding="utf-8"?>
<calcChain xmlns="http://schemas.openxmlformats.org/spreadsheetml/2006/main">
  <c r="C49" i="7" l="1"/>
  <c r="C48" i="7"/>
  <c r="Y33" i="9"/>
  <c r="Y32" i="9"/>
  <c r="Y31" i="9"/>
  <c r="Y27" i="9"/>
  <c r="D27" i="9"/>
  <c r="C27" i="9" l="1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G59" i="9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G50" i="9"/>
  <c r="G57" i="9" s="1"/>
  <c r="Y49" i="9"/>
  <c r="W49" i="9"/>
  <c r="U49" i="9"/>
  <c r="S49" i="9"/>
  <c r="Q49" i="9"/>
  <c r="O49" i="9"/>
  <c r="M49" i="9"/>
  <c r="K49" i="9"/>
  <c r="I49" i="9"/>
  <c r="I43" i="9" s="1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AB48" i="9" s="1"/>
  <c r="K48" i="9"/>
  <c r="K56" i="9" s="1"/>
  <c r="I48" i="9"/>
  <c r="G48" i="9"/>
  <c r="F48" i="9"/>
  <c r="E48" i="9"/>
  <c r="D48" i="9"/>
  <c r="C48" i="9"/>
  <c r="Y56" i="9"/>
  <c r="W47" i="9"/>
  <c r="W56" i="9" s="1"/>
  <c r="U47" i="9"/>
  <c r="S47" i="9"/>
  <c r="S56" i="9" s="1"/>
  <c r="Q47" i="9"/>
  <c r="Q56" i="9" s="1"/>
  <c r="O47" i="9"/>
  <c r="M47" i="9"/>
  <c r="I47" i="9"/>
  <c r="G47" i="9"/>
  <c r="G56" i="9" s="1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S43" i="9"/>
  <c r="K43" i="9"/>
  <c r="E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AB35" i="9" s="1"/>
  <c r="G35" i="9"/>
  <c r="F35" i="9"/>
  <c r="E35" i="9"/>
  <c r="D35" i="9"/>
  <c r="C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O30" i="9"/>
  <c r="O52" i="9" s="1"/>
  <c r="M30" i="9"/>
  <c r="M52" i="9" s="1"/>
  <c r="K30" i="9"/>
  <c r="I30" i="9"/>
  <c r="G30" i="9"/>
  <c r="G52" i="9" s="1"/>
  <c r="F30" i="9"/>
  <c r="F52" i="9" s="1"/>
  <c r="E30" i="9"/>
  <c r="E52" i="9" s="1"/>
  <c r="D30" i="9"/>
  <c r="D52" i="9" s="1"/>
  <c r="C30" i="9"/>
  <c r="C52" i="9" s="1"/>
  <c r="AB29" i="9"/>
  <c r="AA29" i="9"/>
  <c r="AB28" i="9"/>
  <c r="AA28" i="9"/>
  <c r="AB27" i="9"/>
  <c r="F27" i="9"/>
  <c r="AB26" i="9"/>
  <c r="AA26" i="9"/>
  <c r="AB25" i="9"/>
  <c r="AA25" i="9"/>
  <c r="Y24" i="9"/>
  <c r="U24" i="9"/>
  <c r="S24" i="9"/>
  <c r="Q24" i="9"/>
  <c r="O24" i="9"/>
  <c r="M24" i="9"/>
  <c r="K24" i="9"/>
  <c r="I24" i="9"/>
  <c r="G24" i="9"/>
  <c r="E24" i="9"/>
  <c r="D24" i="9"/>
  <c r="AB24" i="9" l="1"/>
  <c r="D43" i="9"/>
  <c r="AB30" i="9"/>
  <c r="F43" i="9"/>
  <c r="M43" i="9"/>
  <c r="AB43" i="9" s="1"/>
  <c r="U43" i="9"/>
  <c r="AB47" i="9"/>
  <c r="AA48" i="9"/>
  <c r="AA57" i="9"/>
  <c r="AA59" i="9"/>
  <c r="AA30" i="9"/>
  <c r="C43" i="9"/>
  <c r="G43" i="9"/>
  <c r="AA43" i="9" s="1"/>
  <c r="O43" i="9"/>
  <c r="W43" i="9"/>
  <c r="AA54" i="9"/>
  <c r="D56" i="9"/>
  <c r="M56" i="9"/>
  <c r="U56" i="9"/>
  <c r="AB49" i="9"/>
  <c r="AB57" i="9"/>
  <c r="AB59" i="9"/>
  <c r="Q43" i="9"/>
  <c r="Y43" i="9"/>
  <c r="AA47" i="9"/>
  <c r="AA35" i="9"/>
  <c r="F24" i="9"/>
  <c r="W27" i="9"/>
  <c r="AB53" i="9"/>
  <c r="AB55" i="9"/>
  <c r="AA52" i="9"/>
  <c r="AA53" i="9"/>
  <c r="AA55" i="9"/>
  <c r="C24" i="9"/>
  <c r="AA44" i="9"/>
  <c r="AA45" i="9"/>
  <c r="AA46" i="9"/>
  <c r="I52" i="9"/>
  <c r="AB52" i="9" s="1"/>
  <c r="O56" i="9"/>
  <c r="AA56" i="9" s="1"/>
  <c r="AB44" i="9"/>
  <c r="AB45" i="9"/>
  <c r="AB46" i="9"/>
  <c r="AA50" i="9"/>
  <c r="I56" i="9"/>
  <c r="AB56" i="9" s="1"/>
  <c r="AB50" i="9"/>
  <c r="AA27" i="9" l="1"/>
  <c r="W24" i="9"/>
  <c r="AA24" i="9" s="1"/>
</calcChain>
</file>

<file path=xl/sharedStrings.xml><?xml version="1.0" encoding="utf-8"?>
<sst xmlns="http://schemas.openxmlformats.org/spreadsheetml/2006/main" count="899" uniqueCount="276">
  <si>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</si>
  <si>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</si>
  <si>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</si>
  <si>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</si>
  <si>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</si>
  <si>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</si>
  <si>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</si>
  <si>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</si>
  <si>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</si>
  <si>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</si>
  <si>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</si>
  <si>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</si>
  <si>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</si>
  <si>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</si>
  <si>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</si>
  <si>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</si>
  <si>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</si>
  <si>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</si>
  <si>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</si>
  <si>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</si>
  <si>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</si>
  <si>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</si>
  <si>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</si>
  <si>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</si>
  <si>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</si>
  <si>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</si>
  <si>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</si>
  <si>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</si>
  <si>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</si>
  <si>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</si>
  <si>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</si>
  <si>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</si>
  <si>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</si>
  <si>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</si>
  <si>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</si>
  <si>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</si>
  <si>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</si>
  <si>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</si>
  <si>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</si>
  <si>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</si>
  <si>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</si>
  <si>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</si>
  <si>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</si>
  <si>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</si>
  <si>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</si>
  <si>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</si>
  <si>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</si>
  <si>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</si>
  <si>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</si>
  <si>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</si>
  <si>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</si>
  <si>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</si>
  <si>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</si>
  <si>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</si>
  <si>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</si>
  <si>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</si>
  <si>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</si>
  <si>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</si>
  <si>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</si>
  <si>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</si>
  <si>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</si>
  <si>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</si>
  <si>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</si>
  <si>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</si>
  <si>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</si>
  <si>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</si>
  <si>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</si>
  <si>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</si>
  <si>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</si>
  <si>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</si>
  <si>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</si>
  <si>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</si>
  <si>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</si>
  <si>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</si>
  <si>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</si>
  <si>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</si>
  <si>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</si>
  <si>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</si>
  <si>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</si>
  <si>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</si>
  <si>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</si>
  <si>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</si>
  <si>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</si>
  <si>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</si>
  <si>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</si>
  <si>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</si>
  <si>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</si>
  <si>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</si>
  <si>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</si>
  <si>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</si>
  <si>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</si>
  <si>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</si>
  <si>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</si>
  <si>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</si>
  <si>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</si>
  <si>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</si>
  <si>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</si>
  <si>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</si>
  <si>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</si>
  <si>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</si>
  <si>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</si>
  <si>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</si>
  <si>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</si>
  <si>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</si>
  <si>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</si>
  <si>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</si>
  <si>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</si>
  <si>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</si>
  <si>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</si>
  <si>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</si>
  <si>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</si>
  <si>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</si>
  <si>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</si>
  <si>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</si>
  <si>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</si>
  <si>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</si>
  <si>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</si>
  <si>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</si>
  <si>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</si>
  <si>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</si>
  <si>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</si>
  <si>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</si>
  <si>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</si>
  <si>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</si>
  <si>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</si>
  <si>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</si>
  <si>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</si>
  <si>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</si>
  <si>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</si>
  <si>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</si>
  <si>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</si>
  <si>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</si>
  <si>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</si>
  <si>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</si>
  <si>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</si>
  <si>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</si>
  <si>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</si>
  <si>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</si>
  <si>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</si>
  <si>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</si>
  <si>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</si>
  <si>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</si>
  <si>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</si>
  <si>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</si>
  <si>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</si>
  <si>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</si>
  <si>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</si>
  <si>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</si>
  <si>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</si>
  <si>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</si>
  <si>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</si>
  <si>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</si>
  <si>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</si>
  <si>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</si>
  <si>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</si>
  <si>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</si>
  <si>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</si>
  <si>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</si>
  <si>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</si>
  <si>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</si>
  <si>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</si>
  <si>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</si>
  <si>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</si>
  <si>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</si>
  <si>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</si>
  <si>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</si>
  <si>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</si>
  <si>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</si>
  <si>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</si>
  <si>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</si>
  <si>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</si>
  <si>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</si>
  <si>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</si>
  <si>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</si>
  <si>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</si>
  <si>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Акт технического освидетельствования от 2016г.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</si>
  <si>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</si>
  <si>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</si>
  <si>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ВЛ</t>
  </si>
  <si>
    <t>ВЛЗ</t>
  </si>
  <si>
    <t>ж/б</t>
  </si>
  <si>
    <t xml:space="preserve">ж/б, </t>
  </si>
  <si>
    <t>СИП 3-70/50</t>
  </si>
  <si>
    <t>предложение по корректировке плана</t>
  </si>
  <si>
    <t xml:space="preserve"> А-70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</si>
  <si>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</si>
  <si>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Л  3-22</t>
  </si>
  <si>
    <t>2001</t>
  </si>
  <si>
    <t>2025</t>
  </si>
  <si>
    <t>от «__» _____ 202_ г. №___</t>
  </si>
  <si>
    <t xml:space="preserve"> Год 2021</t>
  </si>
  <si>
    <t xml:space="preserve"> Год 2022</t>
  </si>
  <si>
    <t>Год 2023</t>
  </si>
  <si>
    <t>Год 2024</t>
  </si>
  <si>
    <t>Год 2025</t>
  </si>
  <si>
    <t xml:space="preserve"> по состоянию на 01.01.2020 года</t>
  </si>
  <si>
    <t xml:space="preserve">по состоянию на 01.01.2021 года </t>
  </si>
  <si>
    <t>2013</t>
  </si>
  <si>
    <t xml:space="preserve">Реконструкция ВЛ-10 кВ Л-3-22 с увеличением сечения провода с 3А-70 на  СИП3*1-70 и заменой деревянных опор на ж/б. Существующая ВЛ-10 кВ построена в 2001 году. Число отключений за 2014-2019 гг - 5. 
</t>
  </si>
  <si>
    <t>K_2503_ГОРСЕТЬ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</si>
  <si>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</si>
  <si>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</si>
  <si>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</si>
  <si>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</si>
  <si>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</si>
  <si>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</si>
  <si>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</si>
  <si>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</si>
  <si>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</si>
  <si>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</si>
  <si>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</si>
  <si>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</si>
  <si>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</si>
  <si>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</si>
  <si>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</si>
  <si>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</si>
  <si>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</si>
  <si>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</si>
  <si>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</si>
  <si>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</si>
  <si>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</si>
  <si>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</si>
  <si>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</si>
  <si>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</si>
  <si>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</si>
  <si>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</si>
  <si>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</si>
  <si>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</si>
  <si>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</si>
  <si>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</si>
  <si>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</si>
  <si>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</si>
  <si>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</si>
  <si>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</si>
  <si>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</si>
  <si>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</si>
  <si>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</si>
  <si>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</si>
  <si>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</si>
  <si>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</si>
  <si>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</si>
  <si>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</si>
  <si>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</si>
  <si>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</si>
  <si>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</si>
  <si>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</si>
  <si>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</si>
  <si>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</si>
  <si>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</si>
  <si>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</si>
  <si>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</si>
  <si>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</si>
  <si>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</si>
  <si>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</si>
  <si>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</si>
  <si>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</si>
  <si>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</si>
  <si>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</si>
  <si>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</si>
  <si>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</si>
  <si>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</si>
  <si>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</si>
  <si>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</si>
  <si>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</si>
  <si>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</si>
  <si>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</si>
  <si>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</si>
  <si>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</si>
  <si>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</si>
  <si>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</si>
  <si>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</si>
  <si>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</si>
  <si>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</si>
  <si>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</si>
  <si>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1,9997 млн.руб</t>
  </si>
  <si>
    <t>0,397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</si>
</sst>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 vertical="center"/>
    </xf>
    <xf numFmtId="0" fontId="10" fillId="0" borderId="0" xfId="61" applyFont="1" applyAlignment="1">
      <alignment horizontal="left" vertical="center" wrapText="1"/>
    </xf>
    <xf numFmtId="49" fontId="10" fillId="0" borderId="0" xfId="61" applyNumberFormat="1" applyFont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Font="1" applyFill="1" applyBorder="1" applyAlignment="1">
      <alignment horizontal="left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8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4" fontId="10" fillId="0" borderId="1" xfId="2" applyNumberForma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/>
    <xf numFmtId="0" fontId="3" fillId="0" borderId="0" xfId="1" applyFont="1" applyAlignment="1">
      <alignment horizontal="center" vertical="center"/>
    </xf>
    <xf numFmtId="0" fontId="35" fillId="0" borderId="0" xfId="2" applyFont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0" fillId="0" borderId="0" xfId="0" applyAlignment="1">
      <alignment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  <xf numFmtId="168" fontId="35" fillId="0" borderId="1" xfId="2" applyNumberFormat="1" applyFont="1" applyBorder="1" applyAlignment="1">
      <alignment horizontal="center" vertical="center" wrapText="1"/>
    </xf>
    <xf numFmtId="168" fontId="6" fillId="25" borderId="1" xfId="1" applyNumberFormat="1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48;&#1085;&#1074;&#1077;&#1089;&#1090;.%20&#1087;&#1088;&#1086;&#1075;&#1088;%202021-2025%20(15.01.20)/E0115_1020400747597_02_84_0%20(&#1060;&#1086;&#1088;&#1084;&#1072;%202%20&#1060;&#1080;&#1085;&#1072;&#1085;&#1089;.-21-2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орма №2 2021-2025"/>
    </sheetNames>
    <sheetDataSet>
      <sheetData sheetId="0">
        <row r="62">
          <cell r="Q62">
            <v>4.7147153787487044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view="pageBreakPreview" topLeftCell="A34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189</v>
      </c>
    </row>
    <row r="4" spans="1:22" s="7" customFormat="1" ht="18.75" x14ac:dyDescent="0.3">
      <c r="A4" s="11"/>
      <c r="H4" s="10"/>
    </row>
    <row r="5" spans="1:22" s="7" customFormat="1" ht="15.75" x14ac:dyDescent="0.25">
      <c r="A5" s="96" t="s">
        <v>272</v>
      </c>
      <c r="B5" s="96"/>
      <c r="C5" s="96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100" t="s">
        <v>4</v>
      </c>
      <c r="B7" s="100"/>
      <c r="C7" s="100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101" t="s">
        <v>66</v>
      </c>
      <c r="B9" s="101"/>
      <c r="C9" s="101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7" t="s">
        <v>3</v>
      </c>
      <c r="B10" s="97"/>
      <c r="C10" s="97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101" t="s">
        <v>199</v>
      </c>
      <c r="B12" s="101"/>
      <c r="C12" s="101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7" t="s">
        <v>2</v>
      </c>
      <c r="B13" s="97"/>
      <c r="C13" s="97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33.75" customHeight="1" x14ac:dyDescent="0.2">
      <c r="A15" s="98" t="s">
        <v>185</v>
      </c>
      <c r="B15" s="98"/>
      <c r="C15" s="9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7" t="s">
        <v>1</v>
      </c>
      <c r="B16" s="97"/>
      <c r="C16" s="9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8" t="s">
        <v>59</v>
      </c>
      <c r="B18" s="99"/>
      <c r="C18" s="9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52" t="s">
        <v>174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3"/>
      <c r="B24" s="94"/>
      <c r="C24" s="95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93"/>
      <c r="B39" s="94"/>
      <c r="C39" s="95"/>
    </row>
    <row r="40" spans="1:18" ht="63" x14ac:dyDescent="0.25">
      <c r="A40" s="13" t="s">
        <v>42</v>
      </c>
      <c r="B40" s="25" t="s">
        <v>65</v>
      </c>
      <c r="C40" s="70" t="s">
        <v>275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270</v>
      </c>
      <c r="C44" s="21" t="s">
        <v>271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93"/>
      <c r="B47" s="94"/>
      <c r="C47" s="95"/>
    </row>
    <row r="48" spans="1:18" ht="75.75" customHeight="1" x14ac:dyDescent="0.25">
      <c r="A48" s="13" t="s">
        <v>58</v>
      </c>
      <c r="B48" s="24" t="s">
        <v>148</v>
      </c>
      <c r="C48" s="138">
        <f>'6.2. Паспорт фин осв ввод'!AB24</f>
        <v>1.9997279999999997</v>
      </c>
    </row>
    <row r="49" spans="1:3" ht="71.25" customHeight="1" x14ac:dyDescent="0.25">
      <c r="A49" s="13" t="s">
        <v>46</v>
      </c>
      <c r="B49" s="24" t="s">
        <v>149</v>
      </c>
      <c r="C49" s="138">
        <f>'6.2. Паспорт фин осв ввод'!AB30</f>
        <v>1.6664399999999999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zoomScale="85" zoomScaleSheetLayoutView="85" workbookViewId="0">
      <selection activeCell="E16" sqref="E16:Y16"/>
    </sheetView>
  </sheetViews>
  <sheetFormatPr defaultColWidth="10.7109375" defaultRowHeight="15.75" x14ac:dyDescent="0.25"/>
  <cols>
    <col min="1" max="3" width="10.7109375" style="47"/>
    <col min="4" max="4" width="11.5703125" style="47" customWidth="1"/>
    <col min="5" max="5" width="11.85546875" style="47" customWidth="1"/>
    <col min="6" max="6" width="8.7109375" style="47" customWidth="1"/>
    <col min="7" max="7" width="10.28515625" style="47" customWidth="1"/>
    <col min="8" max="8" width="8.7109375" style="47" customWidth="1"/>
    <col min="9" max="9" width="8.28515625" style="47" customWidth="1"/>
    <col min="10" max="10" width="20.140625" style="47" customWidth="1"/>
    <col min="11" max="11" width="11.140625" style="47" customWidth="1"/>
    <col min="12" max="12" width="8.85546875" style="47" customWidth="1"/>
    <col min="13" max="13" width="8.7109375" style="47" customWidth="1"/>
    <col min="14" max="14" width="13.7109375" style="47" customWidth="1"/>
    <col min="15" max="16" width="8.7109375" style="47" customWidth="1"/>
    <col min="17" max="17" width="11.85546875" style="47" customWidth="1"/>
    <col min="18" max="18" width="12" style="47" customWidth="1"/>
    <col min="19" max="19" width="18.28515625" style="47" customWidth="1"/>
    <col min="20" max="20" width="22.42578125" style="47" customWidth="1"/>
    <col min="21" max="21" width="30.7109375" style="47" customWidth="1"/>
    <col min="22" max="23" width="8.7109375" style="47" customWidth="1"/>
    <col min="24" max="24" width="24.5703125" style="47" customWidth="1"/>
    <col min="25" max="25" width="15.28515625" style="47" customWidth="1"/>
    <col min="26" max="26" width="18.5703125" style="47" customWidth="1"/>
    <col min="27" max="27" width="19.140625" style="47" customWidth="1"/>
    <col min="28" max="240" width="10.7109375" style="47"/>
    <col min="241" max="242" width="15.7109375" style="47" customWidth="1"/>
    <col min="243" max="245" width="14.7109375" style="47" customWidth="1"/>
    <col min="246" max="249" width="13.7109375" style="47" customWidth="1"/>
    <col min="250" max="253" width="15.7109375" style="47" customWidth="1"/>
    <col min="254" max="254" width="22.85546875" style="47" customWidth="1"/>
    <col min="255" max="255" width="20.7109375" style="47" customWidth="1"/>
    <col min="256" max="256" width="17.7109375" style="47" customWidth="1"/>
    <col min="257" max="265" width="14.7109375" style="47" customWidth="1"/>
    <col min="266" max="496" width="10.7109375" style="47"/>
    <col min="497" max="498" width="15.7109375" style="47" customWidth="1"/>
    <col min="499" max="501" width="14.7109375" style="47" customWidth="1"/>
    <col min="502" max="505" width="13.7109375" style="47" customWidth="1"/>
    <col min="506" max="509" width="15.7109375" style="47" customWidth="1"/>
    <col min="510" max="510" width="22.85546875" style="47" customWidth="1"/>
    <col min="511" max="511" width="20.7109375" style="47" customWidth="1"/>
    <col min="512" max="512" width="17.7109375" style="47" customWidth="1"/>
    <col min="513" max="521" width="14.7109375" style="47" customWidth="1"/>
    <col min="522" max="752" width="10.7109375" style="47"/>
    <col min="753" max="754" width="15.7109375" style="47" customWidth="1"/>
    <col min="755" max="757" width="14.7109375" style="47" customWidth="1"/>
    <col min="758" max="761" width="13.7109375" style="47" customWidth="1"/>
    <col min="762" max="765" width="15.7109375" style="47" customWidth="1"/>
    <col min="766" max="766" width="22.85546875" style="47" customWidth="1"/>
    <col min="767" max="767" width="20.7109375" style="47" customWidth="1"/>
    <col min="768" max="768" width="17.7109375" style="47" customWidth="1"/>
    <col min="769" max="777" width="14.7109375" style="47" customWidth="1"/>
    <col min="778" max="1008" width="10.7109375" style="47"/>
    <col min="1009" max="1010" width="15.7109375" style="47" customWidth="1"/>
    <col min="1011" max="1013" width="14.7109375" style="47" customWidth="1"/>
    <col min="1014" max="1017" width="13.7109375" style="47" customWidth="1"/>
    <col min="1018" max="1021" width="15.7109375" style="47" customWidth="1"/>
    <col min="1022" max="1022" width="22.85546875" style="47" customWidth="1"/>
    <col min="1023" max="1023" width="20.7109375" style="47" customWidth="1"/>
    <col min="1024" max="1024" width="17.7109375" style="47" customWidth="1"/>
    <col min="1025" max="1033" width="14.7109375" style="47" customWidth="1"/>
    <col min="1034" max="1264" width="10.7109375" style="47"/>
    <col min="1265" max="1266" width="15.7109375" style="47" customWidth="1"/>
    <col min="1267" max="1269" width="14.7109375" style="47" customWidth="1"/>
    <col min="1270" max="1273" width="13.7109375" style="47" customWidth="1"/>
    <col min="1274" max="1277" width="15.7109375" style="47" customWidth="1"/>
    <col min="1278" max="1278" width="22.85546875" style="47" customWidth="1"/>
    <col min="1279" max="1279" width="20.7109375" style="47" customWidth="1"/>
    <col min="1280" max="1280" width="17.7109375" style="47" customWidth="1"/>
    <col min="1281" max="1289" width="14.7109375" style="47" customWidth="1"/>
    <col min="1290" max="1520" width="10.7109375" style="47"/>
    <col min="1521" max="1522" width="15.7109375" style="47" customWidth="1"/>
    <col min="1523" max="1525" width="14.7109375" style="47" customWidth="1"/>
    <col min="1526" max="1529" width="13.7109375" style="47" customWidth="1"/>
    <col min="1530" max="1533" width="15.7109375" style="47" customWidth="1"/>
    <col min="1534" max="1534" width="22.85546875" style="47" customWidth="1"/>
    <col min="1535" max="1535" width="20.7109375" style="47" customWidth="1"/>
    <col min="1536" max="1536" width="17.7109375" style="47" customWidth="1"/>
    <col min="1537" max="1545" width="14.7109375" style="47" customWidth="1"/>
    <col min="1546" max="1776" width="10.7109375" style="47"/>
    <col min="1777" max="1778" width="15.7109375" style="47" customWidth="1"/>
    <col min="1779" max="1781" width="14.7109375" style="47" customWidth="1"/>
    <col min="1782" max="1785" width="13.7109375" style="47" customWidth="1"/>
    <col min="1786" max="1789" width="15.7109375" style="47" customWidth="1"/>
    <col min="1790" max="1790" width="22.85546875" style="47" customWidth="1"/>
    <col min="1791" max="1791" width="20.7109375" style="47" customWidth="1"/>
    <col min="1792" max="1792" width="17.7109375" style="47" customWidth="1"/>
    <col min="1793" max="1801" width="14.7109375" style="47" customWidth="1"/>
    <col min="1802" max="2032" width="10.7109375" style="47"/>
    <col min="2033" max="2034" width="15.7109375" style="47" customWidth="1"/>
    <col min="2035" max="2037" width="14.7109375" style="47" customWidth="1"/>
    <col min="2038" max="2041" width="13.7109375" style="47" customWidth="1"/>
    <col min="2042" max="2045" width="15.7109375" style="47" customWidth="1"/>
    <col min="2046" max="2046" width="22.85546875" style="47" customWidth="1"/>
    <col min="2047" max="2047" width="20.7109375" style="47" customWidth="1"/>
    <col min="2048" max="2048" width="17.7109375" style="47" customWidth="1"/>
    <col min="2049" max="2057" width="14.7109375" style="47" customWidth="1"/>
    <col min="2058" max="2288" width="10.7109375" style="47"/>
    <col min="2289" max="2290" width="15.7109375" style="47" customWidth="1"/>
    <col min="2291" max="2293" width="14.7109375" style="47" customWidth="1"/>
    <col min="2294" max="2297" width="13.7109375" style="47" customWidth="1"/>
    <col min="2298" max="2301" width="15.7109375" style="47" customWidth="1"/>
    <col min="2302" max="2302" width="22.85546875" style="47" customWidth="1"/>
    <col min="2303" max="2303" width="20.7109375" style="47" customWidth="1"/>
    <col min="2304" max="2304" width="17.7109375" style="47" customWidth="1"/>
    <col min="2305" max="2313" width="14.7109375" style="47" customWidth="1"/>
    <col min="2314" max="2544" width="10.7109375" style="47"/>
    <col min="2545" max="2546" width="15.7109375" style="47" customWidth="1"/>
    <col min="2547" max="2549" width="14.7109375" style="47" customWidth="1"/>
    <col min="2550" max="2553" width="13.7109375" style="47" customWidth="1"/>
    <col min="2554" max="2557" width="15.7109375" style="47" customWidth="1"/>
    <col min="2558" max="2558" width="22.85546875" style="47" customWidth="1"/>
    <col min="2559" max="2559" width="20.7109375" style="47" customWidth="1"/>
    <col min="2560" max="2560" width="17.7109375" style="47" customWidth="1"/>
    <col min="2561" max="2569" width="14.7109375" style="47" customWidth="1"/>
    <col min="2570" max="2800" width="10.7109375" style="47"/>
    <col min="2801" max="2802" width="15.7109375" style="47" customWidth="1"/>
    <col min="2803" max="2805" width="14.7109375" style="47" customWidth="1"/>
    <col min="2806" max="2809" width="13.7109375" style="47" customWidth="1"/>
    <col min="2810" max="2813" width="15.7109375" style="47" customWidth="1"/>
    <col min="2814" max="2814" width="22.85546875" style="47" customWidth="1"/>
    <col min="2815" max="2815" width="20.7109375" style="47" customWidth="1"/>
    <col min="2816" max="2816" width="17.7109375" style="47" customWidth="1"/>
    <col min="2817" max="2825" width="14.7109375" style="47" customWidth="1"/>
    <col min="2826" max="3056" width="10.7109375" style="47"/>
    <col min="3057" max="3058" width="15.7109375" style="47" customWidth="1"/>
    <col min="3059" max="3061" width="14.7109375" style="47" customWidth="1"/>
    <col min="3062" max="3065" width="13.7109375" style="47" customWidth="1"/>
    <col min="3066" max="3069" width="15.7109375" style="47" customWidth="1"/>
    <col min="3070" max="3070" width="22.85546875" style="47" customWidth="1"/>
    <col min="3071" max="3071" width="20.7109375" style="47" customWidth="1"/>
    <col min="3072" max="3072" width="17.7109375" style="47" customWidth="1"/>
    <col min="3073" max="3081" width="14.7109375" style="47" customWidth="1"/>
    <col min="3082" max="3312" width="10.7109375" style="47"/>
    <col min="3313" max="3314" width="15.7109375" style="47" customWidth="1"/>
    <col min="3315" max="3317" width="14.7109375" style="47" customWidth="1"/>
    <col min="3318" max="3321" width="13.7109375" style="47" customWidth="1"/>
    <col min="3322" max="3325" width="15.7109375" style="47" customWidth="1"/>
    <col min="3326" max="3326" width="22.85546875" style="47" customWidth="1"/>
    <col min="3327" max="3327" width="20.7109375" style="47" customWidth="1"/>
    <col min="3328" max="3328" width="17.7109375" style="47" customWidth="1"/>
    <col min="3329" max="3337" width="14.7109375" style="47" customWidth="1"/>
    <col min="3338" max="3568" width="10.7109375" style="47"/>
    <col min="3569" max="3570" width="15.7109375" style="47" customWidth="1"/>
    <col min="3571" max="3573" width="14.7109375" style="47" customWidth="1"/>
    <col min="3574" max="3577" width="13.7109375" style="47" customWidth="1"/>
    <col min="3578" max="3581" width="15.7109375" style="47" customWidth="1"/>
    <col min="3582" max="3582" width="22.85546875" style="47" customWidth="1"/>
    <col min="3583" max="3583" width="20.7109375" style="47" customWidth="1"/>
    <col min="3584" max="3584" width="17.7109375" style="47" customWidth="1"/>
    <col min="3585" max="3593" width="14.7109375" style="47" customWidth="1"/>
    <col min="3594" max="3824" width="10.7109375" style="47"/>
    <col min="3825" max="3826" width="15.7109375" style="47" customWidth="1"/>
    <col min="3827" max="3829" width="14.7109375" style="47" customWidth="1"/>
    <col min="3830" max="3833" width="13.7109375" style="47" customWidth="1"/>
    <col min="3834" max="3837" width="15.7109375" style="47" customWidth="1"/>
    <col min="3838" max="3838" width="22.85546875" style="47" customWidth="1"/>
    <col min="3839" max="3839" width="20.7109375" style="47" customWidth="1"/>
    <col min="3840" max="3840" width="17.7109375" style="47" customWidth="1"/>
    <col min="3841" max="3849" width="14.7109375" style="47" customWidth="1"/>
    <col min="3850" max="4080" width="10.7109375" style="47"/>
    <col min="4081" max="4082" width="15.7109375" style="47" customWidth="1"/>
    <col min="4083" max="4085" width="14.7109375" style="47" customWidth="1"/>
    <col min="4086" max="4089" width="13.7109375" style="47" customWidth="1"/>
    <col min="4090" max="4093" width="15.7109375" style="47" customWidth="1"/>
    <col min="4094" max="4094" width="22.85546875" style="47" customWidth="1"/>
    <col min="4095" max="4095" width="20.7109375" style="47" customWidth="1"/>
    <col min="4096" max="4096" width="17.7109375" style="47" customWidth="1"/>
    <col min="4097" max="4105" width="14.7109375" style="47" customWidth="1"/>
    <col min="4106" max="4336" width="10.7109375" style="47"/>
    <col min="4337" max="4338" width="15.7109375" style="47" customWidth="1"/>
    <col min="4339" max="4341" width="14.7109375" style="47" customWidth="1"/>
    <col min="4342" max="4345" width="13.7109375" style="47" customWidth="1"/>
    <col min="4346" max="4349" width="15.7109375" style="47" customWidth="1"/>
    <col min="4350" max="4350" width="22.85546875" style="47" customWidth="1"/>
    <col min="4351" max="4351" width="20.7109375" style="47" customWidth="1"/>
    <col min="4352" max="4352" width="17.7109375" style="47" customWidth="1"/>
    <col min="4353" max="4361" width="14.7109375" style="47" customWidth="1"/>
    <col min="4362" max="4592" width="10.7109375" style="47"/>
    <col min="4593" max="4594" width="15.7109375" style="47" customWidth="1"/>
    <col min="4595" max="4597" width="14.7109375" style="47" customWidth="1"/>
    <col min="4598" max="4601" width="13.7109375" style="47" customWidth="1"/>
    <col min="4602" max="4605" width="15.7109375" style="47" customWidth="1"/>
    <col min="4606" max="4606" width="22.85546875" style="47" customWidth="1"/>
    <col min="4607" max="4607" width="20.7109375" style="47" customWidth="1"/>
    <col min="4608" max="4608" width="17.7109375" style="47" customWidth="1"/>
    <col min="4609" max="4617" width="14.7109375" style="47" customWidth="1"/>
    <col min="4618" max="4848" width="10.7109375" style="47"/>
    <col min="4849" max="4850" width="15.7109375" style="47" customWidth="1"/>
    <col min="4851" max="4853" width="14.7109375" style="47" customWidth="1"/>
    <col min="4854" max="4857" width="13.7109375" style="47" customWidth="1"/>
    <col min="4858" max="4861" width="15.7109375" style="47" customWidth="1"/>
    <col min="4862" max="4862" width="22.85546875" style="47" customWidth="1"/>
    <col min="4863" max="4863" width="20.7109375" style="47" customWidth="1"/>
    <col min="4864" max="4864" width="17.7109375" style="47" customWidth="1"/>
    <col min="4865" max="4873" width="14.7109375" style="47" customWidth="1"/>
    <col min="4874" max="5104" width="10.7109375" style="47"/>
    <col min="5105" max="5106" width="15.7109375" style="47" customWidth="1"/>
    <col min="5107" max="5109" width="14.7109375" style="47" customWidth="1"/>
    <col min="5110" max="5113" width="13.7109375" style="47" customWidth="1"/>
    <col min="5114" max="5117" width="15.7109375" style="47" customWidth="1"/>
    <col min="5118" max="5118" width="22.85546875" style="47" customWidth="1"/>
    <col min="5119" max="5119" width="20.7109375" style="47" customWidth="1"/>
    <col min="5120" max="5120" width="17.7109375" style="47" customWidth="1"/>
    <col min="5121" max="5129" width="14.7109375" style="47" customWidth="1"/>
    <col min="5130" max="5360" width="10.7109375" style="47"/>
    <col min="5361" max="5362" width="15.7109375" style="47" customWidth="1"/>
    <col min="5363" max="5365" width="14.7109375" style="47" customWidth="1"/>
    <col min="5366" max="5369" width="13.7109375" style="47" customWidth="1"/>
    <col min="5370" max="5373" width="15.7109375" style="47" customWidth="1"/>
    <col min="5374" max="5374" width="22.85546875" style="47" customWidth="1"/>
    <col min="5375" max="5375" width="20.7109375" style="47" customWidth="1"/>
    <col min="5376" max="5376" width="17.7109375" style="47" customWidth="1"/>
    <col min="5377" max="5385" width="14.7109375" style="47" customWidth="1"/>
    <col min="5386" max="5616" width="10.7109375" style="47"/>
    <col min="5617" max="5618" width="15.7109375" style="47" customWidth="1"/>
    <col min="5619" max="5621" width="14.7109375" style="47" customWidth="1"/>
    <col min="5622" max="5625" width="13.7109375" style="47" customWidth="1"/>
    <col min="5626" max="5629" width="15.7109375" style="47" customWidth="1"/>
    <col min="5630" max="5630" width="22.85546875" style="47" customWidth="1"/>
    <col min="5631" max="5631" width="20.7109375" style="47" customWidth="1"/>
    <col min="5632" max="5632" width="17.7109375" style="47" customWidth="1"/>
    <col min="5633" max="5641" width="14.7109375" style="47" customWidth="1"/>
    <col min="5642" max="5872" width="10.7109375" style="47"/>
    <col min="5873" max="5874" width="15.7109375" style="47" customWidth="1"/>
    <col min="5875" max="5877" width="14.7109375" style="47" customWidth="1"/>
    <col min="5878" max="5881" width="13.7109375" style="47" customWidth="1"/>
    <col min="5882" max="5885" width="15.7109375" style="47" customWidth="1"/>
    <col min="5886" max="5886" width="22.85546875" style="47" customWidth="1"/>
    <col min="5887" max="5887" width="20.7109375" style="47" customWidth="1"/>
    <col min="5888" max="5888" width="17.7109375" style="47" customWidth="1"/>
    <col min="5889" max="5897" width="14.7109375" style="47" customWidth="1"/>
    <col min="5898" max="6128" width="10.7109375" style="47"/>
    <col min="6129" max="6130" width="15.7109375" style="47" customWidth="1"/>
    <col min="6131" max="6133" width="14.7109375" style="47" customWidth="1"/>
    <col min="6134" max="6137" width="13.7109375" style="47" customWidth="1"/>
    <col min="6138" max="6141" width="15.7109375" style="47" customWidth="1"/>
    <col min="6142" max="6142" width="22.85546875" style="47" customWidth="1"/>
    <col min="6143" max="6143" width="20.7109375" style="47" customWidth="1"/>
    <col min="6144" max="6144" width="17.7109375" style="47" customWidth="1"/>
    <col min="6145" max="6153" width="14.7109375" style="47" customWidth="1"/>
    <col min="6154" max="6384" width="10.7109375" style="47"/>
    <col min="6385" max="6386" width="15.7109375" style="47" customWidth="1"/>
    <col min="6387" max="6389" width="14.7109375" style="47" customWidth="1"/>
    <col min="6390" max="6393" width="13.7109375" style="47" customWidth="1"/>
    <col min="6394" max="6397" width="15.7109375" style="47" customWidth="1"/>
    <col min="6398" max="6398" width="22.85546875" style="47" customWidth="1"/>
    <col min="6399" max="6399" width="20.7109375" style="47" customWidth="1"/>
    <col min="6400" max="6400" width="17.7109375" style="47" customWidth="1"/>
    <col min="6401" max="6409" width="14.7109375" style="47" customWidth="1"/>
    <col min="6410" max="6640" width="10.7109375" style="47"/>
    <col min="6641" max="6642" width="15.7109375" style="47" customWidth="1"/>
    <col min="6643" max="6645" width="14.7109375" style="47" customWidth="1"/>
    <col min="6646" max="6649" width="13.7109375" style="47" customWidth="1"/>
    <col min="6650" max="6653" width="15.7109375" style="47" customWidth="1"/>
    <col min="6654" max="6654" width="22.85546875" style="47" customWidth="1"/>
    <col min="6655" max="6655" width="20.7109375" style="47" customWidth="1"/>
    <col min="6656" max="6656" width="17.7109375" style="47" customWidth="1"/>
    <col min="6657" max="6665" width="14.7109375" style="47" customWidth="1"/>
    <col min="6666" max="6896" width="10.7109375" style="47"/>
    <col min="6897" max="6898" width="15.7109375" style="47" customWidth="1"/>
    <col min="6899" max="6901" width="14.7109375" style="47" customWidth="1"/>
    <col min="6902" max="6905" width="13.7109375" style="47" customWidth="1"/>
    <col min="6906" max="6909" width="15.7109375" style="47" customWidth="1"/>
    <col min="6910" max="6910" width="22.85546875" style="47" customWidth="1"/>
    <col min="6911" max="6911" width="20.7109375" style="47" customWidth="1"/>
    <col min="6912" max="6912" width="17.7109375" style="47" customWidth="1"/>
    <col min="6913" max="6921" width="14.7109375" style="47" customWidth="1"/>
    <col min="6922" max="7152" width="10.7109375" style="47"/>
    <col min="7153" max="7154" width="15.7109375" style="47" customWidth="1"/>
    <col min="7155" max="7157" width="14.7109375" style="47" customWidth="1"/>
    <col min="7158" max="7161" width="13.7109375" style="47" customWidth="1"/>
    <col min="7162" max="7165" width="15.7109375" style="47" customWidth="1"/>
    <col min="7166" max="7166" width="22.85546875" style="47" customWidth="1"/>
    <col min="7167" max="7167" width="20.7109375" style="47" customWidth="1"/>
    <col min="7168" max="7168" width="17.7109375" style="47" customWidth="1"/>
    <col min="7169" max="7177" width="14.7109375" style="47" customWidth="1"/>
    <col min="7178" max="7408" width="10.7109375" style="47"/>
    <col min="7409" max="7410" width="15.7109375" style="47" customWidth="1"/>
    <col min="7411" max="7413" width="14.7109375" style="47" customWidth="1"/>
    <col min="7414" max="7417" width="13.7109375" style="47" customWidth="1"/>
    <col min="7418" max="7421" width="15.7109375" style="47" customWidth="1"/>
    <col min="7422" max="7422" width="22.85546875" style="47" customWidth="1"/>
    <col min="7423" max="7423" width="20.7109375" style="47" customWidth="1"/>
    <col min="7424" max="7424" width="17.7109375" style="47" customWidth="1"/>
    <col min="7425" max="7433" width="14.7109375" style="47" customWidth="1"/>
    <col min="7434" max="7664" width="10.7109375" style="47"/>
    <col min="7665" max="7666" width="15.7109375" style="47" customWidth="1"/>
    <col min="7667" max="7669" width="14.7109375" style="47" customWidth="1"/>
    <col min="7670" max="7673" width="13.7109375" style="47" customWidth="1"/>
    <col min="7674" max="7677" width="15.7109375" style="47" customWidth="1"/>
    <col min="7678" max="7678" width="22.85546875" style="47" customWidth="1"/>
    <col min="7679" max="7679" width="20.7109375" style="47" customWidth="1"/>
    <col min="7680" max="7680" width="17.7109375" style="47" customWidth="1"/>
    <col min="7681" max="7689" width="14.7109375" style="47" customWidth="1"/>
    <col min="7690" max="7920" width="10.7109375" style="47"/>
    <col min="7921" max="7922" width="15.7109375" style="47" customWidth="1"/>
    <col min="7923" max="7925" width="14.7109375" style="47" customWidth="1"/>
    <col min="7926" max="7929" width="13.7109375" style="47" customWidth="1"/>
    <col min="7930" max="7933" width="15.7109375" style="47" customWidth="1"/>
    <col min="7934" max="7934" width="22.85546875" style="47" customWidth="1"/>
    <col min="7935" max="7935" width="20.7109375" style="47" customWidth="1"/>
    <col min="7936" max="7936" width="17.7109375" style="47" customWidth="1"/>
    <col min="7937" max="7945" width="14.7109375" style="47" customWidth="1"/>
    <col min="7946" max="8176" width="10.7109375" style="47"/>
    <col min="8177" max="8178" width="15.7109375" style="47" customWidth="1"/>
    <col min="8179" max="8181" width="14.7109375" style="47" customWidth="1"/>
    <col min="8182" max="8185" width="13.7109375" style="47" customWidth="1"/>
    <col min="8186" max="8189" width="15.7109375" style="47" customWidth="1"/>
    <col min="8190" max="8190" width="22.85546875" style="47" customWidth="1"/>
    <col min="8191" max="8191" width="20.7109375" style="47" customWidth="1"/>
    <col min="8192" max="8192" width="17.7109375" style="47" customWidth="1"/>
    <col min="8193" max="8201" width="14.7109375" style="47" customWidth="1"/>
    <col min="8202" max="8432" width="10.7109375" style="47"/>
    <col min="8433" max="8434" width="15.7109375" style="47" customWidth="1"/>
    <col min="8435" max="8437" width="14.7109375" style="47" customWidth="1"/>
    <col min="8438" max="8441" width="13.7109375" style="47" customWidth="1"/>
    <col min="8442" max="8445" width="15.7109375" style="47" customWidth="1"/>
    <col min="8446" max="8446" width="22.85546875" style="47" customWidth="1"/>
    <col min="8447" max="8447" width="20.7109375" style="47" customWidth="1"/>
    <col min="8448" max="8448" width="17.7109375" style="47" customWidth="1"/>
    <col min="8449" max="8457" width="14.7109375" style="47" customWidth="1"/>
    <col min="8458" max="8688" width="10.7109375" style="47"/>
    <col min="8689" max="8690" width="15.7109375" style="47" customWidth="1"/>
    <col min="8691" max="8693" width="14.7109375" style="47" customWidth="1"/>
    <col min="8694" max="8697" width="13.7109375" style="47" customWidth="1"/>
    <col min="8698" max="8701" width="15.7109375" style="47" customWidth="1"/>
    <col min="8702" max="8702" width="22.85546875" style="47" customWidth="1"/>
    <col min="8703" max="8703" width="20.7109375" style="47" customWidth="1"/>
    <col min="8704" max="8704" width="17.7109375" style="47" customWidth="1"/>
    <col min="8705" max="8713" width="14.7109375" style="47" customWidth="1"/>
    <col min="8714" max="8944" width="10.7109375" style="47"/>
    <col min="8945" max="8946" width="15.7109375" style="47" customWidth="1"/>
    <col min="8947" max="8949" width="14.7109375" style="47" customWidth="1"/>
    <col min="8950" max="8953" width="13.7109375" style="47" customWidth="1"/>
    <col min="8954" max="8957" width="15.7109375" style="47" customWidth="1"/>
    <col min="8958" max="8958" width="22.85546875" style="47" customWidth="1"/>
    <col min="8959" max="8959" width="20.7109375" style="47" customWidth="1"/>
    <col min="8960" max="8960" width="17.7109375" style="47" customWidth="1"/>
    <col min="8961" max="8969" width="14.7109375" style="47" customWidth="1"/>
    <col min="8970" max="9200" width="10.7109375" style="47"/>
    <col min="9201" max="9202" width="15.7109375" style="47" customWidth="1"/>
    <col min="9203" max="9205" width="14.7109375" style="47" customWidth="1"/>
    <col min="9206" max="9209" width="13.7109375" style="47" customWidth="1"/>
    <col min="9210" max="9213" width="15.7109375" style="47" customWidth="1"/>
    <col min="9214" max="9214" width="22.85546875" style="47" customWidth="1"/>
    <col min="9215" max="9215" width="20.7109375" style="47" customWidth="1"/>
    <col min="9216" max="9216" width="17.7109375" style="47" customWidth="1"/>
    <col min="9217" max="9225" width="14.7109375" style="47" customWidth="1"/>
    <col min="9226" max="9456" width="10.7109375" style="47"/>
    <col min="9457" max="9458" width="15.7109375" style="47" customWidth="1"/>
    <col min="9459" max="9461" width="14.7109375" style="47" customWidth="1"/>
    <col min="9462" max="9465" width="13.7109375" style="47" customWidth="1"/>
    <col min="9466" max="9469" width="15.7109375" style="47" customWidth="1"/>
    <col min="9470" max="9470" width="22.85546875" style="47" customWidth="1"/>
    <col min="9471" max="9471" width="20.7109375" style="47" customWidth="1"/>
    <col min="9472" max="9472" width="17.7109375" style="47" customWidth="1"/>
    <col min="9473" max="9481" width="14.7109375" style="47" customWidth="1"/>
    <col min="9482" max="9712" width="10.7109375" style="47"/>
    <col min="9713" max="9714" width="15.7109375" style="47" customWidth="1"/>
    <col min="9715" max="9717" width="14.7109375" style="47" customWidth="1"/>
    <col min="9718" max="9721" width="13.7109375" style="47" customWidth="1"/>
    <col min="9722" max="9725" width="15.7109375" style="47" customWidth="1"/>
    <col min="9726" max="9726" width="22.85546875" style="47" customWidth="1"/>
    <col min="9727" max="9727" width="20.7109375" style="47" customWidth="1"/>
    <col min="9728" max="9728" width="17.7109375" style="47" customWidth="1"/>
    <col min="9729" max="9737" width="14.7109375" style="47" customWidth="1"/>
    <col min="9738" max="9968" width="10.7109375" style="47"/>
    <col min="9969" max="9970" width="15.7109375" style="47" customWidth="1"/>
    <col min="9971" max="9973" width="14.7109375" style="47" customWidth="1"/>
    <col min="9974" max="9977" width="13.7109375" style="47" customWidth="1"/>
    <col min="9978" max="9981" width="15.7109375" style="47" customWidth="1"/>
    <col min="9982" max="9982" width="22.85546875" style="47" customWidth="1"/>
    <col min="9983" max="9983" width="20.7109375" style="47" customWidth="1"/>
    <col min="9984" max="9984" width="17.7109375" style="47" customWidth="1"/>
    <col min="9985" max="9993" width="14.7109375" style="47" customWidth="1"/>
    <col min="9994" max="10224" width="10.7109375" style="47"/>
    <col min="10225" max="10226" width="15.7109375" style="47" customWidth="1"/>
    <col min="10227" max="10229" width="14.7109375" style="47" customWidth="1"/>
    <col min="10230" max="10233" width="13.7109375" style="47" customWidth="1"/>
    <col min="10234" max="10237" width="15.7109375" style="47" customWidth="1"/>
    <col min="10238" max="10238" width="22.85546875" style="47" customWidth="1"/>
    <col min="10239" max="10239" width="20.7109375" style="47" customWidth="1"/>
    <col min="10240" max="10240" width="17.7109375" style="47" customWidth="1"/>
    <col min="10241" max="10249" width="14.7109375" style="47" customWidth="1"/>
    <col min="10250" max="10480" width="10.7109375" style="47"/>
    <col min="10481" max="10482" width="15.7109375" style="47" customWidth="1"/>
    <col min="10483" max="10485" width="14.7109375" style="47" customWidth="1"/>
    <col min="10486" max="10489" width="13.7109375" style="47" customWidth="1"/>
    <col min="10490" max="10493" width="15.7109375" style="47" customWidth="1"/>
    <col min="10494" max="10494" width="22.85546875" style="47" customWidth="1"/>
    <col min="10495" max="10495" width="20.7109375" style="47" customWidth="1"/>
    <col min="10496" max="10496" width="17.7109375" style="47" customWidth="1"/>
    <col min="10497" max="10505" width="14.7109375" style="47" customWidth="1"/>
    <col min="10506" max="10736" width="10.7109375" style="47"/>
    <col min="10737" max="10738" width="15.7109375" style="47" customWidth="1"/>
    <col min="10739" max="10741" width="14.7109375" style="47" customWidth="1"/>
    <col min="10742" max="10745" width="13.7109375" style="47" customWidth="1"/>
    <col min="10746" max="10749" width="15.7109375" style="47" customWidth="1"/>
    <col min="10750" max="10750" width="22.85546875" style="47" customWidth="1"/>
    <col min="10751" max="10751" width="20.7109375" style="47" customWidth="1"/>
    <col min="10752" max="10752" width="17.7109375" style="47" customWidth="1"/>
    <col min="10753" max="10761" width="14.7109375" style="47" customWidth="1"/>
    <col min="10762" max="10992" width="10.7109375" style="47"/>
    <col min="10993" max="10994" width="15.7109375" style="47" customWidth="1"/>
    <col min="10995" max="10997" width="14.7109375" style="47" customWidth="1"/>
    <col min="10998" max="11001" width="13.7109375" style="47" customWidth="1"/>
    <col min="11002" max="11005" width="15.7109375" style="47" customWidth="1"/>
    <col min="11006" max="11006" width="22.85546875" style="47" customWidth="1"/>
    <col min="11007" max="11007" width="20.7109375" style="47" customWidth="1"/>
    <col min="11008" max="11008" width="17.7109375" style="47" customWidth="1"/>
    <col min="11009" max="11017" width="14.7109375" style="47" customWidth="1"/>
    <col min="11018" max="11248" width="10.7109375" style="47"/>
    <col min="11249" max="11250" width="15.7109375" style="47" customWidth="1"/>
    <col min="11251" max="11253" width="14.7109375" style="47" customWidth="1"/>
    <col min="11254" max="11257" width="13.7109375" style="47" customWidth="1"/>
    <col min="11258" max="11261" width="15.7109375" style="47" customWidth="1"/>
    <col min="11262" max="11262" width="22.85546875" style="47" customWidth="1"/>
    <col min="11263" max="11263" width="20.7109375" style="47" customWidth="1"/>
    <col min="11264" max="11264" width="17.7109375" style="47" customWidth="1"/>
    <col min="11265" max="11273" width="14.7109375" style="47" customWidth="1"/>
    <col min="11274" max="11504" width="10.7109375" style="47"/>
    <col min="11505" max="11506" width="15.7109375" style="47" customWidth="1"/>
    <col min="11507" max="11509" width="14.7109375" style="47" customWidth="1"/>
    <col min="11510" max="11513" width="13.7109375" style="47" customWidth="1"/>
    <col min="11514" max="11517" width="15.7109375" style="47" customWidth="1"/>
    <col min="11518" max="11518" width="22.85546875" style="47" customWidth="1"/>
    <col min="11519" max="11519" width="20.7109375" style="47" customWidth="1"/>
    <col min="11520" max="11520" width="17.7109375" style="47" customWidth="1"/>
    <col min="11521" max="11529" width="14.7109375" style="47" customWidth="1"/>
    <col min="11530" max="11760" width="10.7109375" style="47"/>
    <col min="11761" max="11762" width="15.7109375" style="47" customWidth="1"/>
    <col min="11763" max="11765" width="14.7109375" style="47" customWidth="1"/>
    <col min="11766" max="11769" width="13.7109375" style="47" customWidth="1"/>
    <col min="11770" max="11773" width="15.7109375" style="47" customWidth="1"/>
    <col min="11774" max="11774" width="22.85546875" style="47" customWidth="1"/>
    <col min="11775" max="11775" width="20.7109375" style="47" customWidth="1"/>
    <col min="11776" max="11776" width="17.7109375" style="47" customWidth="1"/>
    <col min="11777" max="11785" width="14.7109375" style="47" customWidth="1"/>
    <col min="11786" max="12016" width="10.7109375" style="47"/>
    <col min="12017" max="12018" width="15.7109375" style="47" customWidth="1"/>
    <col min="12019" max="12021" width="14.7109375" style="47" customWidth="1"/>
    <col min="12022" max="12025" width="13.7109375" style="47" customWidth="1"/>
    <col min="12026" max="12029" width="15.7109375" style="47" customWidth="1"/>
    <col min="12030" max="12030" width="22.85546875" style="47" customWidth="1"/>
    <col min="12031" max="12031" width="20.7109375" style="47" customWidth="1"/>
    <col min="12032" max="12032" width="17.7109375" style="47" customWidth="1"/>
    <col min="12033" max="12041" width="14.7109375" style="47" customWidth="1"/>
    <col min="12042" max="12272" width="10.7109375" style="47"/>
    <col min="12273" max="12274" width="15.7109375" style="47" customWidth="1"/>
    <col min="12275" max="12277" width="14.7109375" style="47" customWidth="1"/>
    <col min="12278" max="12281" width="13.7109375" style="47" customWidth="1"/>
    <col min="12282" max="12285" width="15.7109375" style="47" customWidth="1"/>
    <col min="12286" max="12286" width="22.85546875" style="47" customWidth="1"/>
    <col min="12287" max="12287" width="20.7109375" style="47" customWidth="1"/>
    <col min="12288" max="12288" width="17.7109375" style="47" customWidth="1"/>
    <col min="12289" max="12297" width="14.7109375" style="47" customWidth="1"/>
    <col min="12298" max="12528" width="10.7109375" style="47"/>
    <col min="12529" max="12530" width="15.7109375" style="47" customWidth="1"/>
    <col min="12531" max="12533" width="14.7109375" style="47" customWidth="1"/>
    <col min="12534" max="12537" width="13.7109375" style="47" customWidth="1"/>
    <col min="12538" max="12541" width="15.7109375" style="47" customWidth="1"/>
    <col min="12542" max="12542" width="22.85546875" style="47" customWidth="1"/>
    <col min="12543" max="12543" width="20.7109375" style="47" customWidth="1"/>
    <col min="12544" max="12544" width="17.7109375" style="47" customWidth="1"/>
    <col min="12545" max="12553" width="14.7109375" style="47" customWidth="1"/>
    <col min="12554" max="12784" width="10.7109375" style="47"/>
    <col min="12785" max="12786" width="15.7109375" style="47" customWidth="1"/>
    <col min="12787" max="12789" width="14.7109375" style="47" customWidth="1"/>
    <col min="12790" max="12793" width="13.7109375" style="47" customWidth="1"/>
    <col min="12794" max="12797" width="15.7109375" style="47" customWidth="1"/>
    <col min="12798" max="12798" width="22.85546875" style="47" customWidth="1"/>
    <col min="12799" max="12799" width="20.7109375" style="47" customWidth="1"/>
    <col min="12800" max="12800" width="17.7109375" style="47" customWidth="1"/>
    <col min="12801" max="12809" width="14.7109375" style="47" customWidth="1"/>
    <col min="12810" max="13040" width="10.7109375" style="47"/>
    <col min="13041" max="13042" width="15.7109375" style="47" customWidth="1"/>
    <col min="13043" max="13045" width="14.7109375" style="47" customWidth="1"/>
    <col min="13046" max="13049" width="13.7109375" style="47" customWidth="1"/>
    <col min="13050" max="13053" width="15.7109375" style="47" customWidth="1"/>
    <col min="13054" max="13054" width="22.85546875" style="47" customWidth="1"/>
    <col min="13055" max="13055" width="20.7109375" style="47" customWidth="1"/>
    <col min="13056" max="13056" width="17.7109375" style="47" customWidth="1"/>
    <col min="13057" max="13065" width="14.7109375" style="47" customWidth="1"/>
    <col min="13066" max="13296" width="10.7109375" style="47"/>
    <col min="13297" max="13298" width="15.7109375" style="47" customWidth="1"/>
    <col min="13299" max="13301" width="14.7109375" style="47" customWidth="1"/>
    <col min="13302" max="13305" width="13.7109375" style="47" customWidth="1"/>
    <col min="13306" max="13309" width="15.7109375" style="47" customWidth="1"/>
    <col min="13310" max="13310" width="22.85546875" style="47" customWidth="1"/>
    <col min="13311" max="13311" width="20.7109375" style="47" customWidth="1"/>
    <col min="13312" max="13312" width="17.7109375" style="47" customWidth="1"/>
    <col min="13313" max="13321" width="14.7109375" style="47" customWidth="1"/>
    <col min="13322" max="13552" width="10.7109375" style="47"/>
    <col min="13553" max="13554" width="15.7109375" style="47" customWidth="1"/>
    <col min="13555" max="13557" width="14.7109375" style="47" customWidth="1"/>
    <col min="13558" max="13561" width="13.7109375" style="47" customWidth="1"/>
    <col min="13562" max="13565" width="15.7109375" style="47" customWidth="1"/>
    <col min="13566" max="13566" width="22.85546875" style="47" customWidth="1"/>
    <col min="13567" max="13567" width="20.7109375" style="47" customWidth="1"/>
    <col min="13568" max="13568" width="17.7109375" style="47" customWidth="1"/>
    <col min="13569" max="13577" width="14.7109375" style="47" customWidth="1"/>
    <col min="13578" max="13808" width="10.7109375" style="47"/>
    <col min="13809" max="13810" width="15.7109375" style="47" customWidth="1"/>
    <col min="13811" max="13813" width="14.7109375" style="47" customWidth="1"/>
    <col min="13814" max="13817" width="13.7109375" style="47" customWidth="1"/>
    <col min="13818" max="13821" width="15.7109375" style="47" customWidth="1"/>
    <col min="13822" max="13822" width="22.85546875" style="47" customWidth="1"/>
    <col min="13823" max="13823" width="20.7109375" style="47" customWidth="1"/>
    <col min="13824" max="13824" width="17.7109375" style="47" customWidth="1"/>
    <col min="13825" max="13833" width="14.7109375" style="47" customWidth="1"/>
    <col min="13834" max="14064" width="10.7109375" style="47"/>
    <col min="14065" max="14066" width="15.7109375" style="47" customWidth="1"/>
    <col min="14067" max="14069" width="14.7109375" style="47" customWidth="1"/>
    <col min="14070" max="14073" width="13.7109375" style="47" customWidth="1"/>
    <col min="14074" max="14077" width="15.7109375" style="47" customWidth="1"/>
    <col min="14078" max="14078" width="22.85546875" style="47" customWidth="1"/>
    <col min="14079" max="14079" width="20.7109375" style="47" customWidth="1"/>
    <col min="14080" max="14080" width="17.7109375" style="47" customWidth="1"/>
    <col min="14081" max="14089" width="14.7109375" style="47" customWidth="1"/>
    <col min="14090" max="14320" width="10.7109375" style="47"/>
    <col min="14321" max="14322" width="15.7109375" style="47" customWidth="1"/>
    <col min="14323" max="14325" width="14.7109375" style="47" customWidth="1"/>
    <col min="14326" max="14329" width="13.7109375" style="47" customWidth="1"/>
    <col min="14330" max="14333" width="15.7109375" style="47" customWidth="1"/>
    <col min="14334" max="14334" width="22.85546875" style="47" customWidth="1"/>
    <col min="14335" max="14335" width="20.7109375" style="47" customWidth="1"/>
    <col min="14336" max="14336" width="17.7109375" style="47" customWidth="1"/>
    <col min="14337" max="14345" width="14.7109375" style="47" customWidth="1"/>
    <col min="14346" max="14576" width="10.7109375" style="47"/>
    <col min="14577" max="14578" width="15.7109375" style="47" customWidth="1"/>
    <col min="14579" max="14581" width="14.7109375" style="47" customWidth="1"/>
    <col min="14582" max="14585" width="13.7109375" style="47" customWidth="1"/>
    <col min="14586" max="14589" width="15.7109375" style="47" customWidth="1"/>
    <col min="14590" max="14590" width="22.85546875" style="47" customWidth="1"/>
    <col min="14591" max="14591" width="20.7109375" style="47" customWidth="1"/>
    <col min="14592" max="14592" width="17.7109375" style="47" customWidth="1"/>
    <col min="14593" max="14601" width="14.7109375" style="47" customWidth="1"/>
    <col min="14602" max="14832" width="10.7109375" style="47"/>
    <col min="14833" max="14834" width="15.7109375" style="47" customWidth="1"/>
    <col min="14835" max="14837" width="14.7109375" style="47" customWidth="1"/>
    <col min="14838" max="14841" width="13.7109375" style="47" customWidth="1"/>
    <col min="14842" max="14845" width="15.7109375" style="47" customWidth="1"/>
    <col min="14846" max="14846" width="22.85546875" style="47" customWidth="1"/>
    <col min="14847" max="14847" width="20.7109375" style="47" customWidth="1"/>
    <col min="14848" max="14848" width="17.7109375" style="47" customWidth="1"/>
    <col min="14849" max="14857" width="14.7109375" style="47" customWidth="1"/>
    <col min="14858" max="15088" width="10.7109375" style="47"/>
    <col min="15089" max="15090" width="15.7109375" style="47" customWidth="1"/>
    <col min="15091" max="15093" width="14.7109375" style="47" customWidth="1"/>
    <col min="15094" max="15097" width="13.7109375" style="47" customWidth="1"/>
    <col min="15098" max="15101" width="15.7109375" style="47" customWidth="1"/>
    <col min="15102" max="15102" width="22.85546875" style="47" customWidth="1"/>
    <col min="15103" max="15103" width="20.7109375" style="47" customWidth="1"/>
    <col min="15104" max="15104" width="17.7109375" style="47" customWidth="1"/>
    <col min="15105" max="15113" width="14.7109375" style="47" customWidth="1"/>
    <col min="15114" max="15344" width="10.7109375" style="47"/>
    <col min="15345" max="15346" width="15.7109375" style="47" customWidth="1"/>
    <col min="15347" max="15349" width="14.7109375" style="47" customWidth="1"/>
    <col min="15350" max="15353" width="13.7109375" style="47" customWidth="1"/>
    <col min="15354" max="15357" width="15.7109375" style="47" customWidth="1"/>
    <col min="15358" max="15358" width="22.85546875" style="47" customWidth="1"/>
    <col min="15359" max="15359" width="20.7109375" style="47" customWidth="1"/>
    <col min="15360" max="15360" width="17.7109375" style="47" customWidth="1"/>
    <col min="15361" max="15369" width="14.7109375" style="47" customWidth="1"/>
    <col min="15370" max="15600" width="10.7109375" style="47"/>
    <col min="15601" max="15602" width="15.7109375" style="47" customWidth="1"/>
    <col min="15603" max="15605" width="14.7109375" style="47" customWidth="1"/>
    <col min="15606" max="15609" width="13.7109375" style="47" customWidth="1"/>
    <col min="15610" max="15613" width="15.7109375" style="47" customWidth="1"/>
    <col min="15614" max="15614" width="22.85546875" style="47" customWidth="1"/>
    <col min="15615" max="15615" width="20.7109375" style="47" customWidth="1"/>
    <col min="15616" max="15616" width="17.7109375" style="47" customWidth="1"/>
    <col min="15617" max="15625" width="14.7109375" style="47" customWidth="1"/>
    <col min="15626" max="15856" width="10.7109375" style="47"/>
    <col min="15857" max="15858" width="15.7109375" style="47" customWidth="1"/>
    <col min="15859" max="15861" width="14.7109375" style="47" customWidth="1"/>
    <col min="15862" max="15865" width="13.7109375" style="47" customWidth="1"/>
    <col min="15866" max="15869" width="15.7109375" style="47" customWidth="1"/>
    <col min="15870" max="15870" width="22.85546875" style="47" customWidth="1"/>
    <col min="15871" max="15871" width="20.7109375" style="47" customWidth="1"/>
    <col min="15872" max="15872" width="17.7109375" style="47" customWidth="1"/>
    <col min="15873" max="15881" width="14.7109375" style="47" customWidth="1"/>
    <col min="15882" max="16112" width="10.7109375" style="47"/>
    <col min="16113" max="16114" width="15.7109375" style="47" customWidth="1"/>
    <col min="16115" max="16117" width="14.7109375" style="47" customWidth="1"/>
    <col min="16118" max="16121" width="13.7109375" style="47" customWidth="1"/>
    <col min="16122" max="16125" width="15.7109375" style="47" customWidth="1"/>
    <col min="16126" max="16126" width="22.85546875" style="47" customWidth="1"/>
    <col min="16127" max="16127" width="20.7109375" style="47" customWidth="1"/>
    <col min="16128" max="16128" width="17.7109375" style="47" customWidth="1"/>
    <col min="16129" max="16137" width="14.7109375" style="47" customWidth="1"/>
    <col min="16138" max="16384" width="10.7109375" style="47"/>
  </cols>
  <sheetData>
    <row r="1" spans="1:27" ht="25.5" customHeight="1" x14ac:dyDescent="0.25">
      <c r="AA1" s="23" t="s">
        <v>19</v>
      </c>
    </row>
    <row r="2" spans="1:27" s="7" customFormat="1" ht="18.75" customHeight="1" x14ac:dyDescent="0.3">
      <c r="E2" s="12"/>
      <c r="AA2" s="10"/>
    </row>
    <row r="3" spans="1:27" s="7" customFormat="1" ht="18.75" customHeight="1" x14ac:dyDescent="0.3">
      <c r="E3" s="12"/>
      <c r="AA3" s="10" t="s">
        <v>189</v>
      </c>
    </row>
    <row r="4" spans="1:27" s="7" customFormat="1" x14ac:dyDescent="0.2">
      <c r="E4" s="11"/>
    </row>
    <row r="5" spans="1:27" s="7" customFormat="1" x14ac:dyDescent="0.2">
      <c r="A5" s="96" t="s">
        <v>273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</row>
    <row r="6" spans="1:27" s="7" customForma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7" s="7" customFormat="1" ht="18.75" x14ac:dyDescent="0.2">
      <c r="E7" s="100" t="s">
        <v>4</v>
      </c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</row>
    <row r="8" spans="1:27" s="7" customFormat="1" ht="18.75" x14ac:dyDescent="0.2"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8"/>
      <c r="T8" s="8"/>
      <c r="U8" s="8"/>
      <c r="V8" s="8"/>
      <c r="W8" s="8"/>
    </row>
    <row r="9" spans="1:27" s="7" customFormat="1" ht="18.75" customHeight="1" x14ac:dyDescent="0.2">
      <c r="E9" s="99" t="s">
        <v>66</v>
      </c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</row>
    <row r="10" spans="1:27" s="7" customFormat="1" ht="18.75" customHeight="1" x14ac:dyDescent="0.2">
      <c r="E10" s="97" t="s">
        <v>3</v>
      </c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</row>
    <row r="11" spans="1:27" s="7" customFormat="1" ht="18.75" x14ac:dyDescent="0.2"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8"/>
      <c r="T11" s="8"/>
      <c r="U11" s="8"/>
      <c r="V11" s="8"/>
      <c r="W11" s="8"/>
    </row>
    <row r="12" spans="1:27" s="7" customFormat="1" ht="18.75" customHeight="1" x14ac:dyDescent="0.2">
      <c r="E12" s="99" t="s">
        <v>199</v>
      </c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6"/>
    </row>
    <row r="13" spans="1:27" s="7" customFormat="1" ht="18.75" customHeight="1" x14ac:dyDescent="0.2">
      <c r="E13" s="97" t="s">
        <v>2</v>
      </c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</row>
    <row r="14" spans="1:27" s="7" customFormat="1" ht="15.75" customHeight="1" x14ac:dyDescent="0.2"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7" s="2" customFormat="1" ht="18.75" x14ac:dyDescent="0.25">
      <c r="B15" s="99" t="s">
        <v>185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</row>
    <row r="16" spans="1:27" s="2" customFormat="1" ht="15" customHeight="1" x14ac:dyDescent="0.2">
      <c r="E16" s="97" t="s">
        <v>1</v>
      </c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</row>
    <row r="19" spans="1:27" ht="25.5" customHeight="1" x14ac:dyDescent="0.25">
      <c r="A19" s="99" t="s">
        <v>173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</row>
    <row r="20" spans="1:27" s="48" customFormat="1" ht="21" customHeight="1" x14ac:dyDescent="0.25"/>
    <row r="21" spans="1:27" ht="15.75" customHeight="1" x14ac:dyDescent="0.25">
      <c r="A21" s="102" t="s">
        <v>0</v>
      </c>
      <c r="B21" s="105" t="s">
        <v>172</v>
      </c>
      <c r="C21" s="106"/>
      <c r="D21" s="105" t="s">
        <v>171</v>
      </c>
      <c r="E21" s="106"/>
      <c r="F21" s="109" t="s">
        <v>170</v>
      </c>
      <c r="G21" s="110"/>
      <c r="H21" s="110"/>
      <c r="I21" s="111"/>
      <c r="J21" s="102" t="s">
        <v>169</v>
      </c>
      <c r="K21" s="105" t="s">
        <v>168</v>
      </c>
      <c r="L21" s="106"/>
      <c r="M21" s="105" t="s">
        <v>167</v>
      </c>
      <c r="N21" s="106"/>
      <c r="O21" s="105" t="s">
        <v>166</v>
      </c>
      <c r="P21" s="106"/>
      <c r="Q21" s="105" t="s">
        <v>165</v>
      </c>
      <c r="R21" s="106"/>
      <c r="S21" s="102" t="s">
        <v>164</v>
      </c>
      <c r="T21" s="102" t="s">
        <v>163</v>
      </c>
      <c r="U21" s="102" t="s">
        <v>162</v>
      </c>
      <c r="V21" s="105" t="s">
        <v>161</v>
      </c>
      <c r="W21" s="106"/>
      <c r="X21" s="109" t="s">
        <v>150</v>
      </c>
      <c r="Y21" s="110"/>
      <c r="Z21" s="109" t="s">
        <v>151</v>
      </c>
      <c r="AA21" s="110"/>
    </row>
    <row r="22" spans="1:27" ht="216" customHeight="1" x14ac:dyDescent="0.25">
      <c r="A22" s="103"/>
      <c r="B22" s="107"/>
      <c r="C22" s="108"/>
      <c r="D22" s="107"/>
      <c r="E22" s="108"/>
      <c r="F22" s="109" t="s">
        <v>160</v>
      </c>
      <c r="G22" s="111"/>
      <c r="H22" s="109" t="s">
        <v>159</v>
      </c>
      <c r="I22" s="111"/>
      <c r="J22" s="104"/>
      <c r="K22" s="107"/>
      <c r="L22" s="108"/>
      <c r="M22" s="107"/>
      <c r="N22" s="108"/>
      <c r="O22" s="107"/>
      <c r="P22" s="108"/>
      <c r="Q22" s="107"/>
      <c r="R22" s="108"/>
      <c r="S22" s="104"/>
      <c r="T22" s="104"/>
      <c r="U22" s="104"/>
      <c r="V22" s="107"/>
      <c r="W22" s="108"/>
      <c r="X22" s="49" t="s">
        <v>152</v>
      </c>
      <c r="Y22" s="49" t="s">
        <v>153</v>
      </c>
      <c r="Z22" s="49" t="s">
        <v>154</v>
      </c>
      <c r="AA22" s="49" t="s">
        <v>155</v>
      </c>
    </row>
    <row r="23" spans="1:27" ht="60" customHeight="1" x14ac:dyDescent="0.25">
      <c r="A23" s="104"/>
      <c r="B23" s="62" t="s">
        <v>156</v>
      </c>
      <c r="C23" s="62" t="s">
        <v>157</v>
      </c>
      <c r="D23" s="62" t="s">
        <v>156</v>
      </c>
      <c r="E23" s="62" t="s">
        <v>157</v>
      </c>
      <c r="F23" s="62" t="s">
        <v>156</v>
      </c>
      <c r="G23" s="62" t="s">
        <v>157</v>
      </c>
      <c r="H23" s="62" t="s">
        <v>156</v>
      </c>
      <c r="I23" s="62" t="s">
        <v>157</v>
      </c>
      <c r="J23" s="62" t="s">
        <v>156</v>
      </c>
      <c r="K23" s="62" t="s">
        <v>156</v>
      </c>
      <c r="L23" s="62" t="s">
        <v>157</v>
      </c>
      <c r="M23" s="62" t="s">
        <v>156</v>
      </c>
      <c r="N23" s="62" t="s">
        <v>157</v>
      </c>
      <c r="O23" s="62" t="s">
        <v>156</v>
      </c>
      <c r="P23" s="62" t="s">
        <v>157</v>
      </c>
      <c r="Q23" s="62" t="s">
        <v>156</v>
      </c>
      <c r="R23" s="62" t="s">
        <v>157</v>
      </c>
      <c r="S23" s="62" t="s">
        <v>156</v>
      </c>
      <c r="T23" s="62" t="s">
        <v>156</v>
      </c>
      <c r="U23" s="62" t="s">
        <v>156</v>
      </c>
      <c r="V23" s="62" t="s">
        <v>156</v>
      </c>
      <c r="W23" s="62" t="s">
        <v>157</v>
      </c>
      <c r="X23" s="62" t="s">
        <v>156</v>
      </c>
      <c r="Y23" s="62" t="s">
        <v>156</v>
      </c>
      <c r="Z23" s="49" t="s">
        <v>156</v>
      </c>
      <c r="AA23" s="49" t="s">
        <v>156</v>
      </c>
    </row>
    <row r="24" spans="1:27" x14ac:dyDescent="0.25">
      <c r="A24" s="61">
        <v>1</v>
      </c>
      <c r="B24" s="61">
        <v>2</v>
      </c>
      <c r="C24" s="61">
        <v>3</v>
      </c>
      <c r="D24" s="61">
        <v>4</v>
      </c>
      <c r="E24" s="61">
        <v>5</v>
      </c>
      <c r="F24" s="61">
        <v>6</v>
      </c>
      <c r="G24" s="61">
        <v>7</v>
      </c>
      <c r="H24" s="61">
        <v>8</v>
      </c>
      <c r="I24" s="61">
        <v>9</v>
      </c>
      <c r="J24" s="61">
        <v>10</v>
      </c>
      <c r="K24" s="61">
        <v>11</v>
      </c>
      <c r="L24" s="61">
        <v>12</v>
      </c>
      <c r="M24" s="61">
        <v>13</v>
      </c>
      <c r="N24" s="61">
        <v>14</v>
      </c>
      <c r="O24" s="61">
        <v>15</v>
      </c>
      <c r="P24" s="61">
        <v>16</v>
      </c>
      <c r="Q24" s="61">
        <v>19</v>
      </c>
      <c r="R24" s="61">
        <v>20</v>
      </c>
      <c r="S24" s="61">
        <v>21</v>
      </c>
      <c r="T24" s="61">
        <v>22</v>
      </c>
      <c r="U24" s="61">
        <v>23</v>
      </c>
      <c r="V24" s="61">
        <v>24</v>
      </c>
      <c r="W24" s="61">
        <v>25</v>
      </c>
      <c r="X24" s="61">
        <v>26</v>
      </c>
      <c r="Y24" s="61">
        <v>27</v>
      </c>
      <c r="Z24" s="61">
        <v>28</v>
      </c>
      <c r="AA24" s="61">
        <v>29</v>
      </c>
    </row>
    <row r="25" spans="1:27" s="48" customFormat="1" ht="36" customHeight="1" x14ac:dyDescent="0.25">
      <c r="A25" s="56"/>
      <c r="B25" s="67" t="s">
        <v>186</v>
      </c>
      <c r="C25" s="67" t="s">
        <v>186</v>
      </c>
      <c r="D25" s="67" t="s">
        <v>186</v>
      </c>
      <c r="E25" s="67" t="s">
        <v>186</v>
      </c>
      <c r="F25" s="57" t="s">
        <v>177</v>
      </c>
      <c r="G25" s="57" t="s">
        <v>177</v>
      </c>
      <c r="H25" s="57" t="s">
        <v>177</v>
      </c>
      <c r="I25" s="57" t="s">
        <v>177</v>
      </c>
      <c r="J25" s="68" t="s">
        <v>187</v>
      </c>
      <c r="K25" s="58" t="s">
        <v>16</v>
      </c>
      <c r="L25" s="60" t="s">
        <v>16</v>
      </c>
      <c r="M25" s="60" t="s">
        <v>184</v>
      </c>
      <c r="N25" s="69" t="s">
        <v>182</v>
      </c>
      <c r="O25" s="57" t="s">
        <v>178</v>
      </c>
      <c r="P25" s="57" t="s">
        <v>179</v>
      </c>
      <c r="Q25" s="57">
        <v>0.55000000000000004</v>
      </c>
      <c r="R25" s="59">
        <v>0.55000000000000004</v>
      </c>
      <c r="S25" s="58" t="s">
        <v>188</v>
      </c>
      <c r="T25" s="58" t="s">
        <v>197</v>
      </c>
      <c r="U25" s="58" t="s">
        <v>16</v>
      </c>
      <c r="V25" s="58" t="s">
        <v>181</v>
      </c>
      <c r="W25" s="57" t="s">
        <v>180</v>
      </c>
      <c r="X25" s="56"/>
      <c r="Y25" s="56"/>
      <c r="Z25" s="56"/>
      <c r="AA25" s="56"/>
    </row>
    <row r="26" spans="1:27" ht="3" customHeight="1" x14ac:dyDescent="0.25">
      <c r="X26" s="55"/>
      <c r="Y26" s="54"/>
    </row>
    <row r="27" spans="1:27" s="50" customFormat="1" ht="12.75" x14ac:dyDescent="0.2">
      <c r="A27" s="51"/>
      <c r="B27" s="51"/>
      <c r="C27" s="51"/>
      <c r="E27" s="51"/>
    </row>
    <row r="28" spans="1:27" s="50" customFormat="1" ht="12.75" x14ac:dyDescent="0.2">
      <c r="A28" s="51"/>
      <c r="B28" s="51"/>
      <c r="C28" s="51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zoomScaleSheetLayoutView="100" workbookViewId="0">
      <selection activeCell="C28" sqref="C2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189</v>
      </c>
    </row>
    <row r="4" spans="1:29" s="7" customFormat="1" ht="15.75" x14ac:dyDescent="0.2">
      <c r="A4" s="11"/>
    </row>
    <row r="5" spans="1:29" s="7" customFormat="1" ht="15.75" x14ac:dyDescent="0.2">
      <c r="A5" s="96" t="s">
        <v>272</v>
      </c>
      <c r="B5" s="96"/>
      <c r="C5" s="96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100" t="s">
        <v>4</v>
      </c>
      <c r="B7" s="100"/>
      <c r="C7" s="100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101" t="s">
        <v>66</v>
      </c>
      <c r="B9" s="101"/>
      <c r="C9" s="101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7" t="s">
        <v>3</v>
      </c>
      <c r="B10" s="97"/>
      <c r="C10" s="97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101" t="s">
        <v>199</v>
      </c>
      <c r="B12" s="101"/>
      <c r="C12" s="101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7" t="s">
        <v>2</v>
      </c>
      <c r="B13" s="97"/>
      <c r="C13" s="97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3.75" customHeight="1" x14ac:dyDescent="0.2">
      <c r="A15" s="98" t="s">
        <v>185</v>
      </c>
      <c r="B15" s="98"/>
      <c r="C15" s="9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7" t="s">
        <v>1</v>
      </c>
      <c r="B16" s="97"/>
      <c r="C16" s="9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13"/>
      <c r="B17" s="113"/>
      <c r="C17" s="11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8" t="s">
        <v>51</v>
      </c>
      <c r="B18" s="98"/>
      <c r="C18" s="9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198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176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274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175</v>
      </c>
    </row>
    <row r="28" spans="1:21" ht="42.75" customHeight="1" x14ac:dyDescent="0.25">
      <c r="A28" s="13" t="s">
        <v>8</v>
      </c>
      <c r="B28" s="15" t="s">
        <v>9</v>
      </c>
      <c r="C28" s="21">
        <v>2025</v>
      </c>
    </row>
    <row r="29" spans="1:21" ht="42.75" customHeight="1" x14ac:dyDescent="0.25">
      <c r="A29" s="13" t="s">
        <v>6</v>
      </c>
      <c r="B29" s="14" t="s">
        <v>7</v>
      </c>
      <c r="C29" s="21">
        <v>2025</v>
      </c>
    </row>
    <row r="30" spans="1:21" ht="42.75" customHeight="1" x14ac:dyDescent="0.25">
      <c r="A30" s="13" t="s">
        <v>23</v>
      </c>
      <c r="B30" s="14" t="s">
        <v>5</v>
      </c>
      <c r="C30" s="21" t="s">
        <v>29</v>
      </c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4" workbookViewId="0">
      <selection activeCell="A5" sqref="A5:L5"/>
    </sheetView>
  </sheetViews>
  <sheetFormatPr defaultRowHeight="15.75" x14ac:dyDescent="0.25"/>
  <cols>
    <col min="1" max="1" width="9.140625" style="29"/>
    <col min="2" max="2" width="37.7109375" style="29" customWidth="1"/>
    <col min="3" max="3" width="13.85546875" style="29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200</v>
      </c>
    </row>
    <row r="3" spans="1:44" ht="18.75" x14ac:dyDescent="0.3">
      <c r="L3" s="10" t="s">
        <v>201</v>
      </c>
    </row>
    <row r="4" spans="1:44" ht="18.75" x14ac:dyDescent="0.3">
      <c r="K4" s="10"/>
    </row>
    <row r="5" spans="1:44" ht="18.75" customHeight="1" x14ac:dyDescent="0.25">
      <c r="A5" s="96" t="s">
        <v>272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100" t="s">
        <v>4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</row>
    <row r="8" spans="1:44" ht="18.75" customHeight="1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</row>
    <row r="9" spans="1:44" x14ac:dyDescent="0.25">
      <c r="A9" s="115" t="s">
        <v>202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44" x14ac:dyDescent="0.25">
      <c r="A10" s="97" t="s">
        <v>3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</row>
    <row r="11" spans="1:44" ht="18.75" customHeight="1" x14ac:dyDescent="0.25">
      <c r="A11" s="100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44" x14ac:dyDescent="0.25">
      <c r="A12" s="116" t="s">
        <v>199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</row>
    <row r="13" spans="1:44" x14ac:dyDescent="0.25">
      <c r="A13" s="97" t="s">
        <v>2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</row>
    <row r="14" spans="1:44" ht="18.75" customHeight="1" x14ac:dyDescent="0.25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</row>
    <row r="15" spans="1:44" ht="18.75" customHeight="1" x14ac:dyDescent="0.25">
      <c r="A15" s="116" t="s">
        <v>185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</row>
    <row r="16" spans="1:44" x14ac:dyDescent="0.25">
      <c r="A16" s="97" t="s">
        <v>1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15.75" customHeight="1" x14ac:dyDescent="0.25">
      <c r="L17" s="75"/>
    </row>
    <row r="18" spans="1:12" x14ac:dyDescent="0.25">
      <c r="K18" s="76"/>
    </row>
    <row r="19" spans="1:12" ht="15.75" customHeight="1" x14ac:dyDescent="0.25">
      <c r="A19" s="114" t="s">
        <v>203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</row>
    <row r="20" spans="1:12" x14ac:dyDescent="0.25">
      <c r="A20" s="43"/>
      <c r="B20" s="43"/>
    </row>
    <row r="21" spans="1:12" ht="28.5" customHeight="1" x14ac:dyDescent="0.25">
      <c r="A21" s="121" t="s">
        <v>204</v>
      </c>
      <c r="B21" s="121" t="s">
        <v>205</v>
      </c>
      <c r="C21" s="122" t="s">
        <v>206</v>
      </c>
      <c r="D21" s="122"/>
      <c r="E21" s="122"/>
      <c r="F21" s="122"/>
      <c r="G21" s="122"/>
      <c r="H21" s="122"/>
      <c r="I21" s="121" t="s">
        <v>207</v>
      </c>
      <c r="J21" s="123" t="s">
        <v>208</v>
      </c>
      <c r="K21" s="121" t="s">
        <v>209</v>
      </c>
      <c r="L21" s="117" t="s">
        <v>210</v>
      </c>
    </row>
    <row r="22" spans="1:12" ht="58.5" customHeight="1" x14ac:dyDescent="0.25">
      <c r="A22" s="121"/>
      <c r="B22" s="121"/>
      <c r="C22" s="118" t="s">
        <v>78</v>
      </c>
      <c r="D22" s="118"/>
      <c r="E22" s="77"/>
      <c r="F22" s="78"/>
      <c r="G22" s="119" t="s">
        <v>211</v>
      </c>
      <c r="H22" s="120"/>
      <c r="I22" s="121"/>
      <c r="J22" s="124"/>
      <c r="K22" s="121"/>
      <c r="L22" s="117"/>
    </row>
    <row r="23" spans="1:12" ht="47.25" x14ac:dyDescent="0.25">
      <c r="A23" s="121"/>
      <c r="B23" s="121"/>
      <c r="C23" s="79" t="s">
        <v>212</v>
      </c>
      <c r="D23" s="79" t="s">
        <v>213</v>
      </c>
      <c r="E23" s="79" t="s">
        <v>212</v>
      </c>
      <c r="F23" s="79" t="s">
        <v>213</v>
      </c>
      <c r="G23" s="79" t="s">
        <v>212</v>
      </c>
      <c r="H23" s="79" t="s">
        <v>213</v>
      </c>
      <c r="I23" s="121"/>
      <c r="J23" s="118"/>
      <c r="K23" s="121"/>
      <c r="L23" s="117"/>
    </row>
    <row r="24" spans="1:12" x14ac:dyDescent="0.25">
      <c r="A24" s="71">
        <v>1</v>
      </c>
      <c r="B24" s="71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 x14ac:dyDescent="0.25">
      <c r="A25" s="79">
        <v>1</v>
      </c>
      <c r="B25" s="80" t="s">
        <v>214</v>
      </c>
      <c r="C25" s="85" t="s">
        <v>29</v>
      </c>
      <c r="D25" s="85" t="s">
        <v>29</v>
      </c>
      <c r="E25" s="81"/>
      <c r="F25" s="81"/>
      <c r="G25" s="81"/>
      <c r="H25" s="81"/>
      <c r="I25" s="81"/>
      <c r="J25" s="81"/>
      <c r="K25" s="82"/>
      <c r="L25" s="83"/>
    </row>
    <row r="26" spans="1:12" ht="21.75" customHeight="1" x14ac:dyDescent="0.25">
      <c r="A26" s="79" t="s">
        <v>215</v>
      </c>
      <c r="B26" s="84" t="s">
        <v>216</v>
      </c>
      <c r="C26" s="85" t="s">
        <v>29</v>
      </c>
      <c r="D26" s="85" t="s">
        <v>29</v>
      </c>
      <c r="E26" s="81"/>
      <c r="F26" s="81"/>
      <c r="G26" s="81"/>
      <c r="H26" s="81"/>
      <c r="I26" s="81"/>
      <c r="J26" s="81"/>
      <c r="K26" s="82"/>
      <c r="L26" s="82"/>
    </row>
    <row r="27" spans="1:12" ht="39" customHeight="1" x14ac:dyDescent="0.25">
      <c r="A27" s="79" t="s">
        <v>217</v>
      </c>
      <c r="B27" s="84" t="s">
        <v>218</v>
      </c>
      <c r="C27" s="85" t="s">
        <v>29</v>
      </c>
      <c r="D27" s="85" t="s">
        <v>29</v>
      </c>
      <c r="E27" s="81"/>
      <c r="F27" s="81"/>
      <c r="G27" s="81"/>
      <c r="H27" s="81"/>
      <c r="I27" s="81"/>
      <c r="J27" s="81"/>
      <c r="K27" s="82"/>
      <c r="L27" s="82"/>
    </row>
    <row r="28" spans="1:12" ht="70.5" customHeight="1" x14ac:dyDescent="0.25">
      <c r="A28" s="79" t="s">
        <v>219</v>
      </c>
      <c r="B28" s="84" t="s">
        <v>220</v>
      </c>
      <c r="C28" s="85" t="s">
        <v>29</v>
      </c>
      <c r="D28" s="85" t="s">
        <v>29</v>
      </c>
      <c r="E28" s="81"/>
      <c r="F28" s="81"/>
      <c r="G28" s="81"/>
      <c r="H28" s="81"/>
      <c r="I28" s="81"/>
      <c r="J28" s="81"/>
      <c r="K28" s="82"/>
      <c r="L28" s="82"/>
    </row>
    <row r="29" spans="1:12" ht="54" customHeight="1" x14ac:dyDescent="0.25">
      <c r="A29" s="79" t="s">
        <v>221</v>
      </c>
      <c r="B29" s="84" t="s">
        <v>222</v>
      </c>
      <c r="C29" s="85" t="s">
        <v>29</v>
      </c>
      <c r="D29" s="85" t="s">
        <v>29</v>
      </c>
      <c r="E29" s="81"/>
      <c r="F29" s="81"/>
      <c r="G29" s="81"/>
      <c r="H29" s="81"/>
      <c r="I29" s="81"/>
      <c r="J29" s="81"/>
      <c r="K29" s="82"/>
      <c r="L29" s="82"/>
    </row>
    <row r="30" spans="1:12" ht="42" customHeight="1" x14ac:dyDescent="0.25">
      <c r="A30" s="79" t="s">
        <v>223</v>
      </c>
      <c r="B30" s="84" t="s">
        <v>224</v>
      </c>
      <c r="C30" s="85" t="s">
        <v>29</v>
      </c>
      <c r="D30" s="85" t="s">
        <v>29</v>
      </c>
      <c r="E30" s="81"/>
      <c r="F30" s="81"/>
      <c r="G30" s="81"/>
      <c r="H30" s="81"/>
      <c r="I30" s="81"/>
      <c r="J30" s="81"/>
      <c r="K30" s="82"/>
      <c r="L30" s="82"/>
    </row>
    <row r="31" spans="1:12" ht="37.5" customHeight="1" x14ac:dyDescent="0.25">
      <c r="A31" s="79" t="s">
        <v>225</v>
      </c>
      <c r="B31" s="86" t="s">
        <v>226</v>
      </c>
      <c r="C31" s="92">
        <v>45536</v>
      </c>
      <c r="D31" s="92">
        <v>45555</v>
      </c>
      <c r="E31" s="81"/>
      <c r="F31" s="81"/>
      <c r="G31" s="81"/>
      <c r="H31" s="81"/>
      <c r="I31" s="81"/>
      <c r="J31" s="81"/>
      <c r="K31" s="82"/>
      <c r="L31" s="82"/>
    </row>
    <row r="32" spans="1:12" ht="31.5" x14ac:dyDescent="0.25">
      <c r="A32" s="79" t="s">
        <v>227</v>
      </c>
      <c r="B32" s="86" t="s">
        <v>228</v>
      </c>
      <c r="C32" s="92">
        <v>45641</v>
      </c>
      <c r="D32" s="92">
        <v>45656</v>
      </c>
      <c r="E32" s="81"/>
      <c r="F32" s="81"/>
      <c r="G32" s="81"/>
      <c r="H32" s="81"/>
      <c r="I32" s="81"/>
      <c r="J32" s="81"/>
      <c r="K32" s="82"/>
      <c r="L32" s="82"/>
    </row>
    <row r="33" spans="1:12" ht="37.5" customHeight="1" x14ac:dyDescent="0.25">
      <c r="A33" s="79" t="s">
        <v>229</v>
      </c>
      <c r="B33" s="86" t="s">
        <v>230</v>
      </c>
      <c r="C33" s="85" t="s">
        <v>29</v>
      </c>
      <c r="D33" s="85" t="s">
        <v>29</v>
      </c>
      <c r="E33" s="81"/>
      <c r="F33" s="81"/>
      <c r="G33" s="81"/>
      <c r="H33" s="81"/>
      <c r="I33" s="81"/>
      <c r="J33" s="81"/>
      <c r="K33" s="82"/>
      <c r="L33" s="82"/>
    </row>
    <row r="34" spans="1:12" ht="47.25" customHeight="1" x14ac:dyDescent="0.25">
      <c r="A34" s="79" t="s">
        <v>231</v>
      </c>
      <c r="B34" s="86" t="s">
        <v>232</v>
      </c>
      <c r="C34" s="85" t="s">
        <v>29</v>
      </c>
      <c r="D34" s="85" t="s">
        <v>29</v>
      </c>
      <c r="E34" s="87"/>
      <c r="F34" s="87"/>
      <c r="G34" s="87"/>
      <c r="H34" s="87"/>
      <c r="I34" s="87"/>
      <c r="J34" s="87"/>
      <c r="K34" s="87"/>
      <c r="L34" s="82"/>
    </row>
    <row r="35" spans="1:12" ht="49.5" customHeight="1" x14ac:dyDescent="0.25">
      <c r="A35" s="79" t="s">
        <v>233</v>
      </c>
      <c r="B35" s="86" t="s">
        <v>234</v>
      </c>
      <c r="C35" s="92">
        <v>45641</v>
      </c>
      <c r="D35" s="92">
        <v>45656</v>
      </c>
      <c r="E35" s="87"/>
      <c r="F35" s="87"/>
      <c r="G35" s="87"/>
      <c r="H35" s="87"/>
      <c r="I35" s="87"/>
      <c r="J35" s="87"/>
      <c r="K35" s="87"/>
      <c r="L35" s="82"/>
    </row>
    <row r="36" spans="1:12" ht="37.5" customHeight="1" x14ac:dyDescent="0.25">
      <c r="A36" s="79" t="s">
        <v>235</v>
      </c>
      <c r="B36" s="86" t="s">
        <v>236</v>
      </c>
      <c r="C36" s="85" t="s">
        <v>29</v>
      </c>
      <c r="D36" s="85" t="s">
        <v>29</v>
      </c>
      <c r="E36" s="88"/>
      <c r="F36" s="89"/>
      <c r="G36" s="89"/>
      <c r="H36" s="89"/>
      <c r="I36" s="90"/>
      <c r="J36" s="90"/>
      <c r="K36" s="82"/>
      <c r="L36" s="82"/>
    </row>
    <row r="37" spans="1:12" x14ac:dyDescent="0.25">
      <c r="A37" s="79" t="s">
        <v>237</v>
      </c>
      <c r="B37" s="86" t="s">
        <v>238</v>
      </c>
      <c r="C37" s="92">
        <v>45672</v>
      </c>
      <c r="D37" s="92">
        <v>45762</v>
      </c>
      <c r="E37" s="88"/>
      <c r="F37" s="89"/>
      <c r="G37" s="89"/>
      <c r="H37" s="89"/>
      <c r="I37" s="90"/>
      <c r="J37" s="90"/>
      <c r="K37" s="82"/>
      <c r="L37" s="82"/>
    </row>
    <row r="38" spans="1:12" x14ac:dyDescent="0.25">
      <c r="A38" s="79" t="s">
        <v>239</v>
      </c>
      <c r="B38" s="80" t="s">
        <v>240</v>
      </c>
      <c r="C38" s="85" t="s">
        <v>29</v>
      </c>
      <c r="D38" s="85" t="s">
        <v>29</v>
      </c>
      <c r="E38" s="82"/>
      <c r="F38" s="82"/>
      <c r="G38" s="82"/>
      <c r="H38" s="82"/>
      <c r="I38" s="82"/>
      <c r="J38" s="82"/>
      <c r="K38" s="82"/>
      <c r="L38" s="82"/>
    </row>
    <row r="39" spans="1:12" ht="63" x14ac:dyDescent="0.25">
      <c r="A39" s="79">
        <v>2</v>
      </c>
      <c r="B39" s="86" t="s">
        <v>241</v>
      </c>
      <c r="C39" s="92">
        <v>45762</v>
      </c>
      <c r="D39" s="92">
        <v>45808</v>
      </c>
      <c r="E39" s="82"/>
      <c r="F39" s="82"/>
      <c r="G39" s="82"/>
      <c r="H39" s="82"/>
      <c r="I39" s="82"/>
      <c r="J39" s="82"/>
      <c r="K39" s="82"/>
      <c r="L39" s="82"/>
    </row>
    <row r="40" spans="1:12" ht="33.75" customHeight="1" x14ac:dyDescent="0.25">
      <c r="A40" s="79" t="s">
        <v>242</v>
      </c>
      <c r="B40" s="86" t="s">
        <v>243</v>
      </c>
      <c r="C40" s="85" t="s">
        <v>29</v>
      </c>
      <c r="D40" s="85" t="s">
        <v>29</v>
      </c>
      <c r="E40" s="82"/>
      <c r="F40" s="82"/>
      <c r="G40" s="82"/>
      <c r="H40" s="82"/>
      <c r="I40" s="82"/>
      <c r="J40" s="82"/>
      <c r="K40" s="82"/>
      <c r="L40" s="82"/>
    </row>
    <row r="41" spans="1:12" ht="63" customHeight="1" x14ac:dyDescent="0.25">
      <c r="A41" s="79" t="s">
        <v>244</v>
      </c>
      <c r="B41" s="80" t="s">
        <v>245</v>
      </c>
      <c r="C41" s="92">
        <v>45809</v>
      </c>
      <c r="D41" s="92">
        <v>45915</v>
      </c>
      <c r="E41" s="82"/>
      <c r="F41" s="82"/>
      <c r="G41" s="82"/>
      <c r="H41" s="82"/>
      <c r="I41" s="82"/>
      <c r="J41" s="82"/>
      <c r="K41" s="82"/>
      <c r="L41" s="82"/>
    </row>
    <row r="42" spans="1:12" ht="58.5" customHeight="1" x14ac:dyDescent="0.25">
      <c r="A42" s="79">
        <v>3</v>
      </c>
      <c r="B42" s="86" t="s">
        <v>246</v>
      </c>
      <c r="C42" s="92">
        <v>45809</v>
      </c>
      <c r="D42" s="92">
        <v>45915</v>
      </c>
      <c r="E42" s="82"/>
      <c r="F42" s="82"/>
      <c r="G42" s="82"/>
      <c r="H42" s="82"/>
      <c r="I42" s="82"/>
      <c r="J42" s="82"/>
      <c r="K42" s="82"/>
      <c r="L42" s="82"/>
    </row>
    <row r="43" spans="1:12" ht="34.5" customHeight="1" x14ac:dyDescent="0.25">
      <c r="A43" s="79" t="s">
        <v>247</v>
      </c>
      <c r="B43" s="86" t="s">
        <v>248</v>
      </c>
      <c r="C43" s="92">
        <v>45809</v>
      </c>
      <c r="D43" s="92">
        <v>45915</v>
      </c>
      <c r="E43" s="82"/>
      <c r="F43" s="82"/>
      <c r="G43" s="82"/>
      <c r="H43" s="82"/>
      <c r="I43" s="82"/>
      <c r="J43" s="82"/>
      <c r="K43" s="82"/>
      <c r="L43" s="82"/>
    </row>
    <row r="44" spans="1:12" ht="24.75" customHeight="1" x14ac:dyDescent="0.25">
      <c r="A44" s="79" t="s">
        <v>249</v>
      </c>
      <c r="B44" s="86" t="s">
        <v>250</v>
      </c>
      <c r="C44" s="92">
        <v>45809</v>
      </c>
      <c r="D44" s="92">
        <v>45915</v>
      </c>
      <c r="E44" s="82"/>
      <c r="F44" s="82"/>
      <c r="G44" s="82"/>
      <c r="H44" s="82"/>
      <c r="I44" s="82"/>
      <c r="J44" s="82"/>
      <c r="K44" s="82"/>
      <c r="L44" s="82"/>
    </row>
    <row r="45" spans="1:12" ht="90.75" customHeight="1" x14ac:dyDescent="0.25">
      <c r="A45" s="79" t="s">
        <v>251</v>
      </c>
      <c r="B45" s="86" t="s">
        <v>252</v>
      </c>
      <c r="C45" s="85" t="s">
        <v>29</v>
      </c>
      <c r="D45" s="85" t="s">
        <v>29</v>
      </c>
      <c r="E45" s="82"/>
      <c r="F45" s="82"/>
      <c r="G45" s="82"/>
      <c r="H45" s="82"/>
      <c r="I45" s="82"/>
      <c r="J45" s="82"/>
      <c r="K45" s="82"/>
      <c r="L45" s="82"/>
    </row>
    <row r="46" spans="1:12" ht="167.25" customHeight="1" x14ac:dyDescent="0.25">
      <c r="A46" s="79" t="s">
        <v>253</v>
      </c>
      <c r="B46" s="86" t="s">
        <v>254</v>
      </c>
      <c r="C46" s="85" t="s">
        <v>29</v>
      </c>
      <c r="D46" s="85" t="s">
        <v>29</v>
      </c>
      <c r="E46" s="82"/>
      <c r="F46" s="82"/>
      <c r="G46" s="82"/>
      <c r="H46" s="82"/>
      <c r="I46" s="82"/>
      <c r="J46" s="82"/>
      <c r="K46" s="82"/>
      <c r="L46" s="82"/>
    </row>
    <row r="47" spans="1:12" ht="30.75" customHeight="1" x14ac:dyDescent="0.25">
      <c r="A47" s="79" t="s">
        <v>255</v>
      </c>
      <c r="B47" s="86" t="s">
        <v>256</v>
      </c>
      <c r="C47" s="92">
        <v>45915</v>
      </c>
      <c r="D47" s="92">
        <v>45920</v>
      </c>
      <c r="E47" s="82"/>
      <c r="F47" s="82"/>
      <c r="G47" s="82"/>
      <c r="H47" s="82"/>
      <c r="I47" s="82"/>
      <c r="J47" s="82"/>
      <c r="K47" s="82"/>
      <c r="L47" s="82"/>
    </row>
    <row r="48" spans="1:12" ht="37.5" customHeight="1" x14ac:dyDescent="0.25">
      <c r="A48" s="79" t="s">
        <v>257</v>
      </c>
      <c r="B48" s="80" t="s">
        <v>258</v>
      </c>
      <c r="C48" s="92">
        <v>45920</v>
      </c>
      <c r="D48" s="92">
        <v>45925</v>
      </c>
      <c r="E48" s="82"/>
      <c r="F48" s="82"/>
      <c r="G48" s="82"/>
      <c r="H48" s="82"/>
      <c r="I48" s="82"/>
      <c r="J48" s="82"/>
      <c r="K48" s="82"/>
      <c r="L48" s="82"/>
    </row>
    <row r="49" spans="1:12" ht="35.25" customHeight="1" x14ac:dyDescent="0.25">
      <c r="A49" s="79">
        <v>4</v>
      </c>
      <c r="B49" s="86" t="s">
        <v>259</v>
      </c>
      <c r="C49" s="92">
        <v>45920</v>
      </c>
      <c r="D49" s="92">
        <v>45925</v>
      </c>
      <c r="E49" s="82"/>
      <c r="F49" s="82"/>
      <c r="G49" s="82"/>
      <c r="H49" s="82"/>
      <c r="I49" s="82"/>
      <c r="J49" s="82"/>
      <c r="K49" s="82"/>
      <c r="L49" s="82"/>
    </row>
    <row r="50" spans="1:12" ht="86.25" customHeight="1" x14ac:dyDescent="0.25">
      <c r="A50" s="79" t="s">
        <v>260</v>
      </c>
      <c r="B50" s="86" t="s">
        <v>261</v>
      </c>
      <c r="C50" s="92">
        <v>45920</v>
      </c>
      <c r="D50" s="92">
        <v>45925</v>
      </c>
      <c r="E50" s="82"/>
      <c r="F50" s="82"/>
      <c r="G50" s="82"/>
      <c r="H50" s="82"/>
      <c r="I50" s="82"/>
      <c r="J50" s="82"/>
      <c r="K50" s="82"/>
      <c r="L50" s="82"/>
    </row>
    <row r="51" spans="1:12" ht="77.25" customHeight="1" x14ac:dyDescent="0.25">
      <c r="A51" s="79" t="s">
        <v>262</v>
      </c>
      <c r="B51" s="86" t="s">
        <v>263</v>
      </c>
      <c r="C51" s="85" t="s">
        <v>29</v>
      </c>
      <c r="D51" s="85" t="s">
        <v>29</v>
      </c>
      <c r="E51" s="82"/>
      <c r="F51" s="82"/>
      <c r="G51" s="82"/>
      <c r="H51" s="82"/>
      <c r="I51" s="82"/>
      <c r="J51" s="82"/>
      <c r="K51" s="82"/>
      <c r="L51" s="82"/>
    </row>
    <row r="52" spans="1:12" ht="71.25" customHeight="1" x14ac:dyDescent="0.25">
      <c r="A52" s="79" t="s">
        <v>264</v>
      </c>
      <c r="B52" s="86" t="s">
        <v>265</v>
      </c>
      <c r="C52" s="85" t="s">
        <v>29</v>
      </c>
      <c r="D52" s="85" t="s">
        <v>29</v>
      </c>
      <c r="E52" s="82"/>
      <c r="F52" s="82"/>
      <c r="G52" s="82"/>
      <c r="H52" s="82"/>
      <c r="I52" s="82"/>
      <c r="J52" s="82"/>
      <c r="K52" s="82"/>
      <c r="L52" s="82"/>
    </row>
    <row r="53" spans="1:12" ht="48" customHeight="1" x14ac:dyDescent="0.25">
      <c r="A53" s="79" t="s">
        <v>266</v>
      </c>
      <c r="B53" s="91" t="s">
        <v>267</v>
      </c>
      <c r="C53" s="92">
        <v>45925</v>
      </c>
      <c r="D53" s="92">
        <v>45930</v>
      </c>
      <c r="E53" s="82"/>
      <c r="F53" s="82"/>
      <c r="G53" s="82"/>
      <c r="H53" s="82"/>
      <c r="I53" s="82"/>
      <c r="J53" s="82"/>
      <c r="K53" s="82"/>
      <c r="L53" s="82"/>
    </row>
    <row r="54" spans="1:12" ht="46.5" customHeight="1" x14ac:dyDescent="0.25">
      <c r="A54" s="79" t="s">
        <v>268</v>
      </c>
      <c r="B54" s="86" t="s">
        <v>269</v>
      </c>
      <c r="C54" s="85" t="s">
        <v>29</v>
      </c>
      <c r="D54" s="85" t="s">
        <v>29</v>
      </c>
      <c r="E54" s="82"/>
      <c r="F54" s="82"/>
      <c r="G54" s="82"/>
      <c r="H54" s="82"/>
      <c r="I54" s="82"/>
      <c r="J54" s="82"/>
      <c r="K54" s="82"/>
      <c r="L54" s="8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77"/>
  <sheetViews>
    <sheetView view="pageBreakPreview" topLeftCell="A4" zoomScale="75" zoomScaleNormal="70" zoomScaleSheetLayoutView="75" workbookViewId="0">
      <selection activeCell="O21" sqref="O21:P21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9" width="6.5703125" style="29" customWidth="1"/>
    <col min="10" max="10" width="8.140625" style="29" customWidth="1"/>
    <col min="11" max="13" width="7.140625" style="29" customWidth="1"/>
    <col min="14" max="14" width="8.5703125" style="29" customWidth="1"/>
    <col min="15" max="15" width="6.140625" style="29" customWidth="1"/>
    <col min="16" max="16" width="6.85546875" style="29" customWidth="1"/>
    <col min="17" max="17" width="6.140625" style="29" customWidth="1"/>
    <col min="18" max="18" width="6.5703125" style="29" customWidth="1"/>
    <col min="19" max="19" width="6.140625" style="29" customWidth="1"/>
    <col min="20" max="20" width="7" style="29" customWidth="1"/>
    <col min="21" max="21" width="6.5703125" style="29" customWidth="1"/>
    <col min="22" max="22" width="9.140625" style="29" customWidth="1"/>
    <col min="23" max="23" width="9.42578125" style="29" customWidth="1"/>
    <col min="24" max="24" width="10.28515625" style="29" customWidth="1"/>
    <col min="25" max="25" width="9.5703125" style="29" customWidth="1"/>
    <col min="26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189</v>
      </c>
    </row>
    <row r="4" spans="1:25" ht="18.75" customHeight="1" x14ac:dyDescent="0.25">
      <c r="A4" s="96" t="s">
        <v>272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100" t="s">
        <v>4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101" t="s">
        <v>66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</row>
    <row r="9" spans="1:25" ht="18.75" customHeight="1" x14ac:dyDescent="0.25">
      <c r="A9" s="97" t="s">
        <v>3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101" t="s">
        <v>199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</row>
    <row r="12" spans="1:25" x14ac:dyDescent="0.25">
      <c r="A12" s="97" t="s">
        <v>2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37.5" customHeight="1" x14ac:dyDescent="0.25">
      <c r="A14" s="98" t="s">
        <v>185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134"/>
      <c r="Y14" s="134"/>
    </row>
    <row r="15" spans="1:25" ht="15.75" customHeight="1" x14ac:dyDescent="0.25">
      <c r="A15" s="97" t="s">
        <v>1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</row>
    <row r="16" spans="1:25" x14ac:dyDescent="0.25">
      <c r="A16" s="135"/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8" spans="1:31" x14ac:dyDescent="0.25">
      <c r="A18" s="136" t="s">
        <v>72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</row>
    <row r="20" spans="1:31" ht="33" customHeight="1" x14ac:dyDescent="0.25">
      <c r="A20" s="123" t="s">
        <v>73</v>
      </c>
      <c r="B20" s="123" t="s">
        <v>74</v>
      </c>
      <c r="C20" s="121" t="s">
        <v>75</v>
      </c>
      <c r="D20" s="121"/>
      <c r="E20" s="122" t="s">
        <v>76</v>
      </c>
      <c r="F20" s="122"/>
      <c r="G20" s="125" t="s">
        <v>190</v>
      </c>
      <c r="H20" s="126"/>
      <c r="I20" s="126"/>
      <c r="J20" s="126"/>
      <c r="K20" s="125" t="s">
        <v>191</v>
      </c>
      <c r="L20" s="126"/>
      <c r="M20" s="126"/>
      <c r="N20" s="126"/>
      <c r="O20" s="125" t="s">
        <v>192</v>
      </c>
      <c r="P20" s="126"/>
      <c r="Q20" s="126"/>
      <c r="R20" s="126"/>
      <c r="S20" s="125" t="s">
        <v>193</v>
      </c>
      <c r="T20" s="126"/>
      <c r="U20" s="126"/>
      <c r="V20" s="126"/>
      <c r="W20" s="125" t="s">
        <v>194</v>
      </c>
      <c r="X20" s="126"/>
      <c r="Y20" s="126"/>
      <c r="Z20" s="126"/>
      <c r="AA20" s="127" t="s">
        <v>77</v>
      </c>
      <c r="AB20" s="128"/>
      <c r="AC20" s="30"/>
      <c r="AD20" s="30"/>
      <c r="AE20" s="30"/>
    </row>
    <row r="21" spans="1:31" ht="99.75" customHeight="1" x14ac:dyDescent="0.25">
      <c r="A21" s="124"/>
      <c r="B21" s="124"/>
      <c r="C21" s="121"/>
      <c r="D21" s="121"/>
      <c r="E21" s="122"/>
      <c r="F21" s="122"/>
      <c r="G21" s="121" t="s">
        <v>78</v>
      </c>
      <c r="H21" s="121"/>
      <c r="I21" s="121" t="s">
        <v>183</v>
      </c>
      <c r="J21" s="121"/>
      <c r="K21" s="121" t="s">
        <v>78</v>
      </c>
      <c r="L21" s="121"/>
      <c r="M21" s="121" t="s">
        <v>183</v>
      </c>
      <c r="N21" s="121"/>
      <c r="O21" s="121" t="s">
        <v>78</v>
      </c>
      <c r="P21" s="121"/>
      <c r="Q21" s="121" t="s">
        <v>183</v>
      </c>
      <c r="R21" s="121"/>
      <c r="S21" s="121" t="s">
        <v>78</v>
      </c>
      <c r="T21" s="121"/>
      <c r="U21" s="121" t="s">
        <v>183</v>
      </c>
      <c r="V21" s="121"/>
      <c r="W21" s="121" t="s">
        <v>78</v>
      </c>
      <c r="X21" s="121"/>
      <c r="Y21" s="121" t="s">
        <v>183</v>
      </c>
      <c r="Z21" s="121"/>
      <c r="AA21" s="129"/>
      <c r="AB21" s="130"/>
    </row>
    <row r="22" spans="1:31" ht="96.75" customHeight="1" x14ac:dyDescent="0.25">
      <c r="A22" s="118"/>
      <c r="B22" s="118"/>
      <c r="C22" s="72" t="s">
        <v>78</v>
      </c>
      <c r="D22" s="72" t="s">
        <v>79</v>
      </c>
      <c r="E22" s="72" t="s">
        <v>195</v>
      </c>
      <c r="F22" s="72" t="s">
        <v>196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72" t="s">
        <v>82</v>
      </c>
      <c r="AB22" s="72" t="s">
        <v>79</v>
      </c>
    </row>
    <row r="23" spans="1:31" ht="19.5" customHeight="1" x14ac:dyDescent="0.25">
      <c r="A23" s="71">
        <v>1</v>
      </c>
      <c r="B23" s="71">
        <v>2</v>
      </c>
      <c r="C23" s="71">
        <v>3</v>
      </c>
      <c r="D23" s="71">
        <v>4</v>
      </c>
      <c r="E23" s="71">
        <v>5</v>
      </c>
      <c r="F23" s="71">
        <v>6</v>
      </c>
      <c r="G23" s="71">
        <v>8</v>
      </c>
      <c r="H23" s="71">
        <v>9</v>
      </c>
      <c r="I23" s="71">
        <v>10</v>
      </c>
      <c r="J23" s="71">
        <v>11</v>
      </c>
      <c r="K23" s="71">
        <v>8</v>
      </c>
      <c r="L23" s="71">
        <v>9</v>
      </c>
      <c r="M23" s="71">
        <v>10</v>
      </c>
      <c r="N23" s="71">
        <v>11</v>
      </c>
      <c r="O23" s="71">
        <v>12</v>
      </c>
      <c r="P23" s="71">
        <v>13</v>
      </c>
      <c r="Q23" s="71">
        <v>14</v>
      </c>
      <c r="R23" s="71">
        <v>15</v>
      </c>
      <c r="S23" s="71">
        <v>16</v>
      </c>
      <c r="T23" s="71">
        <v>17</v>
      </c>
      <c r="U23" s="71">
        <v>18</v>
      </c>
      <c r="V23" s="71">
        <v>19</v>
      </c>
      <c r="W23" s="71">
        <v>20</v>
      </c>
      <c r="X23" s="71">
        <v>21</v>
      </c>
      <c r="Y23" s="71">
        <v>22</v>
      </c>
      <c r="Z23" s="71">
        <v>23</v>
      </c>
      <c r="AA23" s="71">
        <v>24</v>
      </c>
      <c r="AB23" s="71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4.7147153787487044</v>
      </c>
      <c r="D24" s="137">
        <f>D25+D26+D27+D28+D29</f>
        <v>1.9997279999999997</v>
      </c>
      <c r="E24" s="34">
        <f t="shared" ref="E24:Y24" si="0">E25+E26+E27+E28+E29</f>
        <v>0</v>
      </c>
      <c r="F24" s="34">
        <f t="shared" si="0"/>
        <v>4.7147153787487044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4.7147153787487044</v>
      </c>
      <c r="X24" s="34" t="s">
        <v>29</v>
      </c>
      <c r="Y24" s="137">
        <f t="shared" si="0"/>
        <v>1.9997279999999997</v>
      </c>
      <c r="Z24" s="34" t="s">
        <v>29</v>
      </c>
      <c r="AA24" s="34">
        <f>G24+K24+O24+S24+W24</f>
        <v>4.7147153787487044</v>
      </c>
      <c r="AB24" s="34">
        <f>I24+M24+Q24+U24+Y24</f>
        <v>1.9997279999999997</v>
      </c>
    </row>
    <row r="25" spans="1:31" ht="24" customHeight="1" x14ac:dyDescent="0.25">
      <c r="A25" s="35" t="s">
        <v>84</v>
      </c>
      <c r="B25" s="36" t="s">
        <v>85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 t="s">
        <v>29</v>
      </c>
      <c r="I25" s="63">
        <v>0</v>
      </c>
      <c r="J25" s="63" t="s">
        <v>29</v>
      </c>
      <c r="K25" s="63">
        <v>0</v>
      </c>
      <c r="L25" s="63" t="s">
        <v>29</v>
      </c>
      <c r="M25" s="63">
        <v>0</v>
      </c>
      <c r="N25" s="63" t="s">
        <v>29</v>
      </c>
      <c r="O25" s="63">
        <v>0</v>
      </c>
      <c r="P25" s="63" t="s">
        <v>29</v>
      </c>
      <c r="Q25" s="63">
        <v>0</v>
      </c>
      <c r="R25" s="63" t="s">
        <v>29</v>
      </c>
      <c r="S25" s="63">
        <v>0</v>
      </c>
      <c r="T25" s="63" t="s">
        <v>29</v>
      </c>
      <c r="U25" s="63">
        <v>0</v>
      </c>
      <c r="V25" s="63" t="s">
        <v>29</v>
      </c>
      <c r="W25" s="63">
        <v>0</v>
      </c>
      <c r="X25" s="63" t="s">
        <v>29</v>
      </c>
      <c r="Y25" s="63">
        <v>0</v>
      </c>
      <c r="Z25" s="63" t="s">
        <v>29</v>
      </c>
      <c r="AA25" s="63">
        <f t="shared" ref="AA25:AA50" si="2">G25+K25+O25+S25+W25</f>
        <v>0</v>
      </c>
      <c r="AB25" s="63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 t="s">
        <v>29</v>
      </c>
      <c r="I26" s="63">
        <v>0</v>
      </c>
      <c r="J26" s="63" t="s">
        <v>29</v>
      </c>
      <c r="K26" s="63">
        <v>0</v>
      </c>
      <c r="L26" s="63" t="s">
        <v>29</v>
      </c>
      <c r="M26" s="63">
        <v>0</v>
      </c>
      <c r="N26" s="73" t="s">
        <v>29</v>
      </c>
      <c r="O26" s="63">
        <v>0</v>
      </c>
      <c r="P26" s="63" t="s">
        <v>29</v>
      </c>
      <c r="Q26" s="63">
        <v>0</v>
      </c>
      <c r="R26" s="63" t="s">
        <v>29</v>
      </c>
      <c r="S26" s="63">
        <v>0</v>
      </c>
      <c r="T26" s="63" t="s">
        <v>29</v>
      </c>
      <c r="U26" s="63">
        <v>0</v>
      </c>
      <c r="V26" s="63" t="s">
        <v>29</v>
      </c>
      <c r="W26" s="63">
        <v>0</v>
      </c>
      <c r="X26" s="63" t="s">
        <v>29</v>
      </c>
      <c r="Y26" s="63">
        <v>0</v>
      </c>
      <c r="Z26" s="63" t="s">
        <v>29</v>
      </c>
      <c r="AA26" s="63">
        <f t="shared" si="2"/>
        <v>0</v>
      </c>
      <c r="AB26" s="63">
        <f t="shared" si="3"/>
        <v>0</v>
      </c>
    </row>
    <row r="27" spans="1:31" ht="31.5" x14ac:dyDescent="0.25">
      <c r="A27" s="35" t="s">
        <v>88</v>
      </c>
      <c r="B27" s="36" t="s">
        <v>89</v>
      </c>
      <c r="C27" s="63">
        <f>'[1]Форма №2 2021-2025'!$Q$62</f>
        <v>4.7147153787487044</v>
      </c>
      <c r="D27" s="73">
        <f>D30*1.2</f>
        <v>1.9997279999999997</v>
      </c>
      <c r="E27" s="63">
        <v>0</v>
      </c>
      <c r="F27" s="63">
        <f>C27</f>
        <v>4.7147153787487044</v>
      </c>
      <c r="G27" s="63">
        <v>0</v>
      </c>
      <c r="H27" s="63" t="s">
        <v>29</v>
      </c>
      <c r="I27" s="63">
        <v>0</v>
      </c>
      <c r="J27" s="63" t="s">
        <v>29</v>
      </c>
      <c r="K27" s="63">
        <v>0</v>
      </c>
      <c r="L27" s="63" t="s">
        <v>29</v>
      </c>
      <c r="M27" s="63">
        <v>0</v>
      </c>
      <c r="N27" s="63" t="s">
        <v>29</v>
      </c>
      <c r="O27" s="63">
        <v>0</v>
      </c>
      <c r="P27" s="63" t="s">
        <v>29</v>
      </c>
      <c r="Q27" s="63">
        <v>0</v>
      </c>
      <c r="R27" s="63" t="s">
        <v>29</v>
      </c>
      <c r="S27" s="63">
        <v>0</v>
      </c>
      <c r="T27" s="63" t="s">
        <v>29</v>
      </c>
      <c r="U27" s="63">
        <v>0</v>
      </c>
      <c r="V27" s="63" t="s">
        <v>29</v>
      </c>
      <c r="W27" s="63">
        <f>F27</f>
        <v>4.7147153787487044</v>
      </c>
      <c r="X27" s="63" t="s">
        <v>29</v>
      </c>
      <c r="Y27" s="63">
        <f>D27</f>
        <v>1.9997279999999997</v>
      </c>
      <c r="Z27" s="63" t="s">
        <v>29</v>
      </c>
      <c r="AA27" s="63">
        <f t="shared" si="2"/>
        <v>4.7147153787487044</v>
      </c>
      <c r="AB27" s="63">
        <f t="shared" si="3"/>
        <v>1.9997279999999997</v>
      </c>
    </row>
    <row r="28" spans="1:31" x14ac:dyDescent="0.25">
      <c r="A28" s="35" t="s">
        <v>90</v>
      </c>
      <c r="B28" s="36" t="s">
        <v>91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 t="s">
        <v>29</v>
      </c>
      <c r="I28" s="63">
        <v>0</v>
      </c>
      <c r="J28" s="63" t="s">
        <v>29</v>
      </c>
      <c r="K28" s="63">
        <v>0</v>
      </c>
      <c r="L28" s="63" t="s">
        <v>29</v>
      </c>
      <c r="M28" s="63">
        <v>0</v>
      </c>
      <c r="N28" s="63" t="s">
        <v>29</v>
      </c>
      <c r="O28" s="63">
        <v>0</v>
      </c>
      <c r="P28" s="63" t="s">
        <v>29</v>
      </c>
      <c r="Q28" s="63">
        <v>0</v>
      </c>
      <c r="R28" s="63" t="s">
        <v>29</v>
      </c>
      <c r="S28" s="63">
        <v>0</v>
      </c>
      <c r="T28" s="63" t="s">
        <v>29</v>
      </c>
      <c r="U28" s="63">
        <v>0</v>
      </c>
      <c r="V28" s="63" t="s">
        <v>29</v>
      </c>
      <c r="W28" s="63">
        <v>0</v>
      </c>
      <c r="X28" s="63" t="s">
        <v>29</v>
      </c>
      <c r="Y28" s="63">
        <v>0</v>
      </c>
      <c r="Z28" s="63" t="s">
        <v>29</v>
      </c>
      <c r="AA28" s="63">
        <f t="shared" si="2"/>
        <v>0</v>
      </c>
      <c r="AB28" s="63">
        <f t="shared" si="3"/>
        <v>0</v>
      </c>
    </row>
    <row r="29" spans="1:31" x14ac:dyDescent="0.25">
      <c r="A29" s="35" t="s">
        <v>92</v>
      </c>
      <c r="B29" s="37" t="s">
        <v>93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 t="s">
        <v>29</v>
      </c>
      <c r="I29" s="63">
        <v>0</v>
      </c>
      <c r="J29" s="63" t="s">
        <v>29</v>
      </c>
      <c r="K29" s="63">
        <v>0</v>
      </c>
      <c r="L29" s="63" t="s">
        <v>29</v>
      </c>
      <c r="M29" s="63">
        <v>0</v>
      </c>
      <c r="N29" s="63" t="s">
        <v>29</v>
      </c>
      <c r="O29" s="63">
        <v>0</v>
      </c>
      <c r="P29" s="63" t="s">
        <v>29</v>
      </c>
      <c r="Q29" s="63">
        <v>0</v>
      </c>
      <c r="R29" s="63" t="s">
        <v>29</v>
      </c>
      <c r="S29" s="63">
        <v>0</v>
      </c>
      <c r="T29" s="63" t="s">
        <v>29</v>
      </c>
      <c r="U29" s="63">
        <v>0</v>
      </c>
      <c r="V29" s="63" t="s">
        <v>29</v>
      </c>
      <c r="W29" s="63">
        <v>0</v>
      </c>
      <c r="X29" s="63" t="s">
        <v>29</v>
      </c>
      <c r="Y29" s="63">
        <v>0</v>
      </c>
      <c r="Z29" s="63" t="s">
        <v>29</v>
      </c>
      <c r="AA29" s="63">
        <f t="shared" si="2"/>
        <v>0</v>
      </c>
      <c r="AB29" s="63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3.9289294822905871</v>
      </c>
      <c r="D30" s="34">
        <f t="shared" ref="D30:Y30" si="4">D31+D32+D33+D34</f>
        <v>1.6664399999999999</v>
      </c>
      <c r="E30" s="34">
        <f t="shared" si="4"/>
        <v>0</v>
      </c>
      <c r="F30" s="34">
        <f t="shared" si="4"/>
        <v>3.9289294822905871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3.9289294822905871</v>
      </c>
      <c r="X30" s="34" t="s">
        <v>29</v>
      </c>
      <c r="Y30" s="34">
        <f t="shared" si="4"/>
        <v>1.6664399999999999</v>
      </c>
      <c r="Z30" s="34" t="s">
        <v>29</v>
      </c>
      <c r="AA30" s="34">
        <f t="shared" si="2"/>
        <v>3.9289294822905871</v>
      </c>
      <c r="AB30" s="34">
        <f t="shared" si="3"/>
        <v>1.6664399999999999</v>
      </c>
    </row>
    <row r="31" spans="1:31" x14ac:dyDescent="0.25">
      <c r="A31" s="32" t="s">
        <v>95</v>
      </c>
      <c r="B31" s="36" t="s">
        <v>96</v>
      </c>
      <c r="C31" s="74">
        <v>0.11786788446871761</v>
      </c>
      <c r="D31" s="63">
        <v>0.11786788446871761</v>
      </c>
      <c r="E31" s="63">
        <v>0</v>
      </c>
      <c r="F31" s="74">
        <v>0.11786788446871761</v>
      </c>
      <c r="G31" s="74">
        <v>0</v>
      </c>
      <c r="H31" s="63" t="s">
        <v>29</v>
      </c>
      <c r="I31" s="63">
        <v>0</v>
      </c>
      <c r="J31" s="63" t="s">
        <v>29</v>
      </c>
      <c r="K31" s="74">
        <v>0</v>
      </c>
      <c r="L31" s="63" t="s">
        <v>29</v>
      </c>
      <c r="M31" s="63">
        <v>0</v>
      </c>
      <c r="N31" s="63" t="s">
        <v>29</v>
      </c>
      <c r="O31" s="63">
        <v>0</v>
      </c>
      <c r="P31" s="63" t="s">
        <v>29</v>
      </c>
      <c r="Q31" s="63">
        <v>0</v>
      </c>
      <c r="R31" s="63" t="s">
        <v>29</v>
      </c>
      <c r="S31" s="74">
        <v>0</v>
      </c>
      <c r="T31" s="63" t="s">
        <v>29</v>
      </c>
      <c r="U31" s="63">
        <v>0</v>
      </c>
      <c r="V31" s="63" t="s">
        <v>29</v>
      </c>
      <c r="W31" s="74">
        <v>0.11786788446871761</v>
      </c>
      <c r="X31" s="63" t="s">
        <v>29</v>
      </c>
      <c r="Y31" s="63">
        <f>D31</f>
        <v>0.11786788446871761</v>
      </c>
      <c r="Z31" s="63" t="s">
        <v>29</v>
      </c>
      <c r="AA31" s="63">
        <f t="shared" si="2"/>
        <v>0.11786788446871761</v>
      </c>
      <c r="AB31" s="63">
        <f t="shared" si="3"/>
        <v>0.11786788446871761</v>
      </c>
    </row>
    <row r="32" spans="1:31" ht="31.5" x14ac:dyDescent="0.25">
      <c r="A32" s="32" t="s">
        <v>97</v>
      </c>
      <c r="B32" s="36" t="s">
        <v>98</v>
      </c>
      <c r="C32" s="74">
        <v>3.331732200982418</v>
      </c>
      <c r="D32" s="63">
        <v>1.2692427186918314</v>
      </c>
      <c r="E32" s="63">
        <v>0</v>
      </c>
      <c r="F32" s="74">
        <v>3.331732200982418</v>
      </c>
      <c r="G32" s="74">
        <v>0</v>
      </c>
      <c r="H32" s="63" t="s">
        <v>29</v>
      </c>
      <c r="I32" s="63">
        <v>0</v>
      </c>
      <c r="J32" s="63" t="s">
        <v>29</v>
      </c>
      <c r="K32" s="74">
        <v>0</v>
      </c>
      <c r="L32" s="63" t="s">
        <v>29</v>
      </c>
      <c r="M32" s="63">
        <v>0</v>
      </c>
      <c r="N32" s="63" t="s">
        <v>29</v>
      </c>
      <c r="O32" s="63">
        <v>0</v>
      </c>
      <c r="P32" s="63" t="s">
        <v>29</v>
      </c>
      <c r="Q32" s="63">
        <v>0</v>
      </c>
      <c r="R32" s="63" t="s">
        <v>29</v>
      </c>
      <c r="S32" s="74">
        <v>0</v>
      </c>
      <c r="T32" s="63" t="s">
        <v>29</v>
      </c>
      <c r="U32" s="63">
        <v>0</v>
      </c>
      <c r="V32" s="63" t="s">
        <v>29</v>
      </c>
      <c r="W32" s="74">
        <v>3.331732200982418</v>
      </c>
      <c r="X32" s="63" t="s">
        <v>29</v>
      </c>
      <c r="Y32" s="63">
        <f>D32</f>
        <v>1.2692427186918314</v>
      </c>
      <c r="Z32" s="63" t="s">
        <v>29</v>
      </c>
      <c r="AA32" s="63">
        <f t="shared" si="2"/>
        <v>3.331732200982418</v>
      </c>
      <c r="AB32" s="63">
        <f t="shared" si="3"/>
        <v>1.2692427186918314</v>
      </c>
    </row>
    <row r="33" spans="1:28" x14ac:dyDescent="0.25">
      <c r="A33" s="32" t="s">
        <v>99</v>
      </c>
      <c r="B33" s="36" t="s">
        <v>100</v>
      </c>
      <c r="C33" s="74">
        <v>0.47932939683945142</v>
      </c>
      <c r="D33" s="63">
        <v>0.27932939683945102</v>
      </c>
      <c r="E33" s="63">
        <v>0</v>
      </c>
      <c r="F33" s="74">
        <v>0.47932939683945142</v>
      </c>
      <c r="G33" s="74">
        <v>0</v>
      </c>
      <c r="H33" s="63" t="s">
        <v>29</v>
      </c>
      <c r="I33" s="63">
        <v>0</v>
      </c>
      <c r="J33" s="63" t="s">
        <v>29</v>
      </c>
      <c r="K33" s="74">
        <v>0</v>
      </c>
      <c r="L33" s="63" t="s">
        <v>29</v>
      </c>
      <c r="M33" s="63">
        <v>0</v>
      </c>
      <c r="N33" s="63" t="s">
        <v>29</v>
      </c>
      <c r="O33" s="63">
        <v>0</v>
      </c>
      <c r="P33" s="63" t="s">
        <v>29</v>
      </c>
      <c r="Q33" s="63">
        <v>0</v>
      </c>
      <c r="R33" s="63" t="s">
        <v>29</v>
      </c>
      <c r="S33" s="74">
        <v>0</v>
      </c>
      <c r="T33" s="63" t="s">
        <v>29</v>
      </c>
      <c r="U33" s="63">
        <v>0</v>
      </c>
      <c r="V33" s="63" t="s">
        <v>29</v>
      </c>
      <c r="W33" s="74">
        <v>0.47932939683945142</v>
      </c>
      <c r="X33" s="63" t="s">
        <v>29</v>
      </c>
      <c r="Y33" s="63">
        <f>D33</f>
        <v>0.27932939683945102</v>
      </c>
      <c r="Z33" s="63" t="s">
        <v>29</v>
      </c>
      <c r="AA33" s="63">
        <f t="shared" si="2"/>
        <v>0.47932939683945142</v>
      </c>
      <c r="AB33" s="63">
        <f t="shared" si="3"/>
        <v>0.27932939683945102</v>
      </c>
    </row>
    <row r="34" spans="1:28" x14ac:dyDescent="0.25">
      <c r="A34" s="32" t="s">
        <v>101</v>
      </c>
      <c r="B34" s="36" t="s">
        <v>102</v>
      </c>
      <c r="C34" s="74">
        <v>0</v>
      </c>
      <c r="D34" s="63">
        <v>0</v>
      </c>
      <c r="E34" s="63">
        <v>0</v>
      </c>
      <c r="F34" s="74">
        <v>0</v>
      </c>
      <c r="G34" s="74">
        <v>0</v>
      </c>
      <c r="H34" s="63" t="s">
        <v>29</v>
      </c>
      <c r="I34" s="63">
        <v>0</v>
      </c>
      <c r="J34" s="63" t="s">
        <v>29</v>
      </c>
      <c r="K34" s="74">
        <v>0</v>
      </c>
      <c r="L34" s="63" t="s">
        <v>29</v>
      </c>
      <c r="M34" s="63">
        <v>0</v>
      </c>
      <c r="N34" s="63" t="s">
        <v>29</v>
      </c>
      <c r="O34" s="63">
        <v>0</v>
      </c>
      <c r="P34" s="63" t="s">
        <v>29</v>
      </c>
      <c r="Q34" s="63">
        <v>0</v>
      </c>
      <c r="R34" s="63" t="s">
        <v>29</v>
      </c>
      <c r="S34" s="74">
        <v>0</v>
      </c>
      <c r="T34" s="63" t="s">
        <v>29</v>
      </c>
      <c r="U34" s="63">
        <v>0</v>
      </c>
      <c r="V34" s="63" t="s">
        <v>29</v>
      </c>
      <c r="W34" s="74">
        <v>0</v>
      </c>
      <c r="X34" s="63" t="s">
        <v>29</v>
      </c>
      <c r="Y34" s="63">
        <v>0</v>
      </c>
      <c r="Z34" s="63" t="s">
        <v>29</v>
      </c>
      <c r="AA34" s="63">
        <f t="shared" si="2"/>
        <v>0</v>
      </c>
      <c r="AB34" s="63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0.55000000000000004</v>
      </c>
      <c r="D35" s="34">
        <f t="shared" ref="D35:Y35" si="6">D36+D37+D38+D39+D40+D41+D42</f>
        <v>0.39700000000000002</v>
      </c>
      <c r="E35" s="34">
        <f t="shared" si="6"/>
        <v>0</v>
      </c>
      <c r="F35" s="34">
        <f t="shared" si="6"/>
        <v>0.55000000000000004</v>
      </c>
      <c r="G35" s="34">
        <f t="shared" si="6"/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f t="shared" si="6"/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0.55000000000000004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0.55000000000000004</v>
      </c>
      <c r="AB35" s="34">
        <f t="shared" si="3"/>
        <v>0</v>
      </c>
    </row>
    <row r="36" spans="1:28" ht="31.5" x14ac:dyDescent="0.25">
      <c r="A36" s="35" t="s">
        <v>104</v>
      </c>
      <c r="B36" s="38" t="s">
        <v>105</v>
      </c>
      <c r="C36" s="64">
        <v>0</v>
      </c>
      <c r="D36" s="64">
        <v>0</v>
      </c>
      <c r="E36" s="64">
        <v>0</v>
      </c>
      <c r="F36" s="64">
        <v>0</v>
      </c>
      <c r="G36" s="64">
        <v>0</v>
      </c>
      <c r="H36" s="63" t="s">
        <v>29</v>
      </c>
      <c r="I36" s="64">
        <v>0</v>
      </c>
      <c r="J36" s="63" t="s">
        <v>29</v>
      </c>
      <c r="K36" s="64">
        <v>0</v>
      </c>
      <c r="L36" s="63" t="s">
        <v>29</v>
      </c>
      <c r="M36" s="64">
        <v>0</v>
      </c>
      <c r="N36" s="63" t="s">
        <v>29</v>
      </c>
      <c r="O36" s="64">
        <v>0</v>
      </c>
      <c r="P36" s="63" t="s">
        <v>29</v>
      </c>
      <c r="Q36" s="64">
        <v>0</v>
      </c>
      <c r="R36" s="63" t="s">
        <v>29</v>
      </c>
      <c r="S36" s="63">
        <v>0</v>
      </c>
      <c r="T36" s="63" t="s">
        <v>29</v>
      </c>
      <c r="U36" s="63">
        <v>0</v>
      </c>
      <c r="V36" s="63" t="s">
        <v>29</v>
      </c>
      <c r="W36" s="63">
        <v>0</v>
      </c>
      <c r="X36" s="63" t="s">
        <v>29</v>
      </c>
      <c r="Y36" s="63">
        <v>0</v>
      </c>
      <c r="Z36" s="63" t="s">
        <v>29</v>
      </c>
      <c r="AA36" s="63">
        <f t="shared" si="2"/>
        <v>0</v>
      </c>
      <c r="AB36" s="63">
        <f t="shared" si="3"/>
        <v>0</v>
      </c>
    </row>
    <row r="37" spans="1:28" x14ac:dyDescent="0.25">
      <c r="A37" s="35" t="s">
        <v>106</v>
      </c>
      <c r="B37" s="38" t="s">
        <v>107</v>
      </c>
      <c r="C37" s="64">
        <v>0</v>
      </c>
      <c r="D37" s="64">
        <v>0</v>
      </c>
      <c r="E37" s="64">
        <v>0</v>
      </c>
      <c r="F37" s="64">
        <v>0</v>
      </c>
      <c r="G37" s="64">
        <v>0</v>
      </c>
      <c r="H37" s="63" t="s">
        <v>29</v>
      </c>
      <c r="I37" s="64">
        <v>0</v>
      </c>
      <c r="J37" s="63" t="s">
        <v>29</v>
      </c>
      <c r="K37" s="64">
        <v>0</v>
      </c>
      <c r="L37" s="63" t="s">
        <v>29</v>
      </c>
      <c r="M37" s="64">
        <v>0</v>
      </c>
      <c r="N37" s="63" t="s">
        <v>29</v>
      </c>
      <c r="O37" s="64">
        <v>0</v>
      </c>
      <c r="P37" s="63" t="s">
        <v>29</v>
      </c>
      <c r="Q37" s="64">
        <v>0</v>
      </c>
      <c r="R37" s="63" t="s">
        <v>29</v>
      </c>
      <c r="S37" s="63">
        <v>0</v>
      </c>
      <c r="T37" s="63" t="s">
        <v>29</v>
      </c>
      <c r="U37" s="63">
        <v>0</v>
      </c>
      <c r="V37" s="63" t="s">
        <v>29</v>
      </c>
      <c r="W37" s="63">
        <v>0</v>
      </c>
      <c r="X37" s="63" t="s">
        <v>29</v>
      </c>
      <c r="Y37" s="63">
        <v>0</v>
      </c>
      <c r="Z37" s="63" t="s">
        <v>29</v>
      </c>
      <c r="AA37" s="63">
        <f t="shared" si="2"/>
        <v>0</v>
      </c>
      <c r="AB37" s="63">
        <f t="shared" si="3"/>
        <v>0</v>
      </c>
    </row>
    <row r="38" spans="1:28" x14ac:dyDescent="0.25">
      <c r="A38" s="35" t="s">
        <v>108</v>
      </c>
      <c r="B38" s="38" t="s">
        <v>109</v>
      </c>
      <c r="C38" s="64">
        <v>0</v>
      </c>
      <c r="D38" s="64">
        <v>0</v>
      </c>
      <c r="E38" s="64">
        <v>0</v>
      </c>
      <c r="F38" s="64">
        <v>0</v>
      </c>
      <c r="G38" s="64">
        <v>0</v>
      </c>
      <c r="H38" s="63" t="s">
        <v>29</v>
      </c>
      <c r="I38" s="64">
        <v>0</v>
      </c>
      <c r="J38" s="63" t="s">
        <v>29</v>
      </c>
      <c r="K38" s="64">
        <v>0</v>
      </c>
      <c r="L38" s="63" t="s">
        <v>29</v>
      </c>
      <c r="M38" s="64">
        <v>0</v>
      </c>
      <c r="N38" s="63" t="s">
        <v>29</v>
      </c>
      <c r="O38" s="64">
        <v>0</v>
      </c>
      <c r="P38" s="63" t="s">
        <v>29</v>
      </c>
      <c r="Q38" s="64">
        <v>0</v>
      </c>
      <c r="R38" s="63" t="s">
        <v>29</v>
      </c>
      <c r="S38" s="63">
        <v>0</v>
      </c>
      <c r="T38" s="63" t="s">
        <v>29</v>
      </c>
      <c r="U38" s="63">
        <v>0</v>
      </c>
      <c r="V38" s="63" t="s">
        <v>29</v>
      </c>
      <c r="W38" s="63">
        <v>0</v>
      </c>
      <c r="X38" s="63" t="s">
        <v>29</v>
      </c>
      <c r="Y38" s="63">
        <v>0</v>
      </c>
      <c r="Z38" s="63" t="s">
        <v>29</v>
      </c>
      <c r="AA38" s="63">
        <f t="shared" si="2"/>
        <v>0</v>
      </c>
      <c r="AB38" s="63">
        <f t="shared" si="3"/>
        <v>0</v>
      </c>
    </row>
    <row r="39" spans="1:28" ht="31.5" x14ac:dyDescent="0.25">
      <c r="A39" s="35" t="s">
        <v>110</v>
      </c>
      <c r="B39" s="36" t="s">
        <v>111</v>
      </c>
      <c r="C39" s="63">
        <v>0.55000000000000004</v>
      </c>
      <c r="D39" s="63">
        <v>0.39700000000000002</v>
      </c>
      <c r="E39" s="63">
        <v>0</v>
      </c>
      <c r="F39" s="63">
        <v>0.55000000000000004</v>
      </c>
      <c r="G39" s="63">
        <v>0</v>
      </c>
      <c r="H39" s="63" t="s">
        <v>29</v>
      </c>
      <c r="I39" s="63">
        <v>0</v>
      </c>
      <c r="J39" s="63" t="s">
        <v>29</v>
      </c>
      <c r="K39" s="63">
        <v>0</v>
      </c>
      <c r="L39" s="63" t="s">
        <v>29</v>
      </c>
      <c r="M39" s="63">
        <v>0</v>
      </c>
      <c r="N39" s="63" t="s">
        <v>29</v>
      </c>
      <c r="O39" s="63">
        <v>0</v>
      </c>
      <c r="P39" s="63" t="s">
        <v>29</v>
      </c>
      <c r="Q39" s="63">
        <v>0</v>
      </c>
      <c r="R39" s="63" t="s">
        <v>29</v>
      </c>
      <c r="S39" s="63">
        <v>0</v>
      </c>
      <c r="T39" s="63" t="s">
        <v>29</v>
      </c>
      <c r="U39" s="63">
        <v>0</v>
      </c>
      <c r="V39" s="63" t="s">
        <v>29</v>
      </c>
      <c r="W39" s="63">
        <v>0.55000000000000004</v>
      </c>
      <c r="X39" s="63" t="s">
        <v>29</v>
      </c>
      <c r="Y39" s="63">
        <v>0</v>
      </c>
      <c r="Z39" s="63" t="s">
        <v>29</v>
      </c>
      <c r="AA39" s="63">
        <f t="shared" si="2"/>
        <v>0.55000000000000004</v>
      </c>
      <c r="AB39" s="63">
        <f t="shared" si="3"/>
        <v>0</v>
      </c>
    </row>
    <row r="40" spans="1:28" ht="31.5" x14ac:dyDescent="0.25">
      <c r="A40" s="35" t="s">
        <v>112</v>
      </c>
      <c r="B40" s="36" t="s">
        <v>113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 t="s">
        <v>29</v>
      </c>
      <c r="I40" s="63">
        <v>0</v>
      </c>
      <c r="J40" s="63" t="s">
        <v>29</v>
      </c>
      <c r="K40" s="63">
        <v>0</v>
      </c>
      <c r="L40" s="63" t="s">
        <v>29</v>
      </c>
      <c r="M40" s="63">
        <v>0</v>
      </c>
      <c r="N40" s="63" t="s">
        <v>29</v>
      </c>
      <c r="O40" s="63">
        <v>0</v>
      </c>
      <c r="P40" s="63" t="s">
        <v>29</v>
      </c>
      <c r="Q40" s="63">
        <v>0</v>
      </c>
      <c r="R40" s="63" t="s">
        <v>29</v>
      </c>
      <c r="S40" s="63">
        <v>0</v>
      </c>
      <c r="T40" s="63" t="s">
        <v>29</v>
      </c>
      <c r="U40" s="63">
        <v>0</v>
      </c>
      <c r="V40" s="63" t="s">
        <v>29</v>
      </c>
      <c r="W40" s="63">
        <v>0</v>
      </c>
      <c r="X40" s="63" t="s">
        <v>29</v>
      </c>
      <c r="Y40" s="63">
        <v>0</v>
      </c>
      <c r="Z40" s="63" t="s">
        <v>29</v>
      </c>
      <c r="AA40" s="63">
        <f t="shared" si="2"/>
        <v>0</v>
      </c>
      <c r="AB40" s="63">
        <f t="shared" si="3"/>
        <v>0</v>
      </c>
    </row>
    <row r="41" spans="1:28" x14ac:dyDescent="0.25">
      <c r="A41" s="35" t="s">
        <v>114</v>
      </c>
      <c r="B41" s="36" t="s">
        <v>115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 t="s">
        <v>29</v>
      </c>
      <c r="I41" s="63">
        <v>0</v>
      </c>
      <c r="J41" s="63" t="s">
        <v>29</v>
      </c>
      <c r="K41" s="63">
        <v>0</v>
      </c>
      <c r="L41" s="63" t="s">
        <v>29</v>
      </c>
      <c r="M41" s="63">
        <v>0</v>
      </c>
      <c r="N41" s="63" t="s">
        <v>29</v>
      </c>
      <c r="O41" s="63">
        <v>0</v>
      </c>
      <c r="P41" s="63" t="s">
        <v>29</v>
      </c>
      <c r="Q41" s="63">
        <v>0</v>
      </c>
      <c r="R41" s="63" t="s">
        <v>29</v>
      </c>
      <c r="S41" s="63">
        <v>0</v>
      </c>
      <c r="T41" s="63" t="s">
        <v>29</v>
      </c>
      <c r="U41" s="63">
        <v>0</v>
      </c>
      <c r="V41" s="63" t="s">
        <v>29</v>
      </c>
      <c r="W41" s="63">
        <v>0</v>
      </c>
      <c r="X41" s="63" t="s">
        <v>29</v>
      </c>
      <c r="Y41" s="63">
        <v>0</v>
      </c>
      <c r="Z41" s="63" t="s">
        <v>29</v>
      </c>
      <c r="AA41" s="63">
        <f t="shared" si="2"/>
        <v>0</v>
      </c>
      <c r="AB41" s="63">
        <f t="shared" si="3"/>
        <v>0</v>
      </c>
    </row>
    <row r="42" spans="1:28" ht="18.75" x14ac:dyDescent="0.25">
      <c r="A42" s="35" t="s">
        <v>116</v>
      </c>
      <c r="B42" s="38" t="s">
        <v>117</v>
      </c>
      <c r="C42" s="64">
        <v>0</v>
      </c>
      <c r="D42" s="64">
        <v>0</v>
      </c>
      <c r="E42" s="64">
        <v>0</v>
      </c>
      <c r="F42" s="64">
        <v>0</v>
      </c>
      <c r="G42" s="64">
        <v>0</v>
      </c>
      <c r="H42" s="63" t="s">
        <v>29</v>
      </c>
      <c r="I42" s="64">
        <v>0</v>
      </c>
      <c r="J42" s="63" t="s">
        <v>29</v>
      </c>
      <c r="K42" s="64">
        <v>0</v>
      </c>
      <c r="L42" s="63" t="s">
        <v>29</v>
      </c>
      <c r="M42" s="64">
        <v>0</v>
      </c>
      <c r="N42" s="63" t="s">
        <v>29</v>
      </c>
      <c r="O42" s="64">
        <v>0</v>
      </c>
      <c r="P42" s="63" t="s">
        <v>29</v>
      </c>
      <c r="Q42" s="64">
        <v>0</v>
      </c>
      <c r="R42" s="63" t="s">
        <v>29</v>
      </c>
      <c r="S42" s="63">
        <v>0</v>
      </c>
      <c r="T42" s="63" t="s">
        <v>29</v>
      </c>
      <c r="U42" s="63">
        <v>0</v>
      </c>
      <c r="V42" s="63" t="s">
        <v>29</v>
      </c>
      <c r="W42" s="63">
        <v>0</v>
      </c>
      <c r="X42" s="63" t="s">
        <v>29</v>
      </c>
      <c r="Y42" s="63">
        <v>0</v>
      </c>
      <c r="Z42" s="63" t="s">
        <v>29</v>
      </c>
      <c r="AA42" s="63">
        <f t="shared" si="2"/>
        <v>0</v>
      </c>
      <c r="AB42" s="63">
        <f t="shared" si="3"/>
        <v>0</v>
      </c>
    </row>
    <row r="43" spans="1:28" x14ac:dyDescent="0.25">
      <c r="A43" s="32" t="s">
        <v>13</v>
      </c>
      <c r="B43" s="33" t="s">
        <v>118</v>
      </c>
      <c r="C43" s="34">
        <f t="shared" ref="C43:K43" si="8">C44+C45+C46+C47+C48+C49+C50</f>
        <v>0.55000000000000004</v>
      </c>
      <c r="D43" s="34">
        <f t="shared" si="8"/>
        <v>0.39700000000000002</v>
      </c>
      <c r="E43" s="34">
        <f t="shared" si="8"/>
        <v>0</v>
      </c>
      <c r="F43" s="34">
        <f t="shared" si="8"/>
        <v>0.55000000000000004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0.55000000000000004</v>
      </c>
      <c r="X43" s="34" t="s">
        <v>29</v>
      </c>
      <c r="Y43" s="34">
        <f>Y44+Y45+Y46+Y47+Y48+Y49+Y50</f>
        <v>0.39700000000000002</v>
      </c>
      <c r="Z43" s="34" t="s">
        <v>29</v>
      </c>
      <c r="AA43" s="34">
        <f t="shared" si="2"/>
        <v>0.55000000000000004</v>
      </c>
      <c r="AB43" s="34">
        <f t="shared" si="3"/>
        <v>0.39700000000000002</v>
      </c>
    </row>
    <row r="44" spans="1:28" x14ac:dyDescent="0.25">
      <c r="A44" s="35" t="s">
        <v>119</v>
      </c>
      <c r="B44" s="36" t="s">
        <v>120</v>
      </c>
      <c r="C44" s="63">
        <f t="shared" ref="C44:K50" si="9">C36</f>
        <v>0</v>
      </c>
      <c r="D44" s="63">
        <f t="shared" si="9"/>
        <v>0</v>
      </c>
      <c r="E44" s="63">
        <f t="shared" si="9"/>
        <v>0</v>
      </c>
      <c r="F44" s="63">
        <f t="shared" si="9"/>
        <v>0</v>
      </c>
      <c r="G44" s="63">
        <f t="shared" si="9"/>
        <v>0</v>
      </c>
      <c r="H44" s="63" t="s">
        <v>29</v>
      </c>
      <c r="I44" s="63">
        <f t="shared" ref="I44:I50" si="10">I36</f>
        <v>0</v>
      </c>
      <c r="J44" s="63" t="s">
        <v>29</v>
      </c>
      <c r="K44" s="63">
        <f t="shared" si="9"/>
        <v>0</v>
      </c>
      <c r="L44" s="63" t="s">
        <v>29</v>
      </c>
      <c r="M44" s="63">
        <f t="shared" ref="M44:M50" si="11">M36</f>
        <v>0</v>
      </c>
      <c r="N44" s="63" t="s">
        <v>29</v>
      </c>
      <c r="O44" s="63">
        <f t="shared" ref="O44:O49" si="12">O36</f>
        <v>0</v>
      </c>
      <c r="P44" s="63" t="s">
        <v>29</v>
      </c>
      <c r="Q44" s="63">
        <f t="shared" ref="Q44:Q50" si="13">Q36</f>
        <v>0</v>
      </c>
      <c r="R44" s="63" t="s">
        <v>29</v>
      </c>
      <c r="S44" s="63">
        <f t="shared" ref="S44:S49" si="14">S36</f>
        <v>0</v>
      </c>
      <c r="T44" s="63" t="s">
        <v>29</v>
      </c>
      <c r="U44" s="63">
        <f t="shared" ref="U44:U49" si="15">U36</f>
        <v>0</v>
      </c>
      <c r="V44" s="63" t="s">
        <v>29</v>
      </c>
      <c r="W44" s="63">
        <f t="shared" ref="W44:W49" si="16">W36</f>
        <v>0</v>
      </c>
      <c r="X44" s="63" t="s">
        <v>29</v>
      </c>
      <c r="Y44" s="63">
        <f t="shared" ref="Y44:Y50" si="17">Y36</f>
        <v>0</v>
      </c>
      <c r="Z44" s="63" t="s">
        <v>29</v>
      </c>
      <c r="AA44" s="63">
        <f t="shared" si="2"/>
        <v>0</v>
      </c>
      <c r="AB44" s="63">
        <f t="shared" si="3"/>
        <v>0</v>
      </c>
    </row>
    <row r="45" spans="1:28" x14ac:dyDescent="0.25">
      <c r="A45" s="35" t="s">
        <v>121</v>
      </c>
      <c r="B45" s="36" t="s">
        <v>107</v>
      </c>
      <c r="C45" s="63">
        <f t="shared" si="9"/>
        <v>0</v>
      </c>
      <c r="D45" s="63">
        <f t="shared" si="9"/>
        <v>0</v>
      </c>
      <c r="E45" s="63">
        <f t="shared" si="9"/>
        <v>0</v>
      </c>
      <c r="F45" s="63">
        <f t="shared" si="9"/>
        <v>0</v>
      </c>
      <c r="G45" s="63">
        <f t="shared" si="9"/>
        <v>0</v>
      </c>
      <c r="H45" s="63" t="s">
        <v>29</v>
      </c>
      <c r="I45" s="63">
        <f t="shared" si="10"/>
        <v>0</v>
      </c>
      <c r="J45" s="63" t="s">
        <v>29</v>
      </c>
      <c r="K45" s="63">
        <f t="shared" si="9"/>
        <v>0</v>
      </c>
      <c r="L45" s="63" t="s">
        <v>29</v>
      </c>
      <c r="M45" s="63">
        <f t="shared" si="11"/>
        <v>0</v>
      </c>
      <c r="N45" s="63" t="s">
        <v>29</v>
      </c>
      <c r="O45" s="63">
        <f t="shared" si="12"/>
        <v>0</v>
      </c>
      <c r="P45" s="63" t="s">
        <v>29</v>
      </c>
      <c r="Q45" s="63">
        <f t="shared" si="13"/>
        <v>0</v>
      </c>
      <c r="R45" s="63" t="s">
        <v>29</v>
      </c>
      <c r="S45" s="63">
        <f t="shared" si="14"/>
        <v>0</v>
      </c>
      <c r="T45" s="63" t="s">
        <v>29</v>
      </c>
      <c r="U45" s="63">
        <f t="shared" si="15"/>
        <v>0</v>
      </c>
      <c r="V45" s="63" t="s">
        <v>29</v>
      </c>
      <c r="W45" s="63">
        <f t="shared" si="16"/>
        <v>0</v>
      </c>
      <c r="X45" s="63" t="s">
        <v>29</v>
      </c>
      <c r="Y45" s="63">
        <f t="shared" si="17"/>
        <v>0</v>
      </c>
      <c r="Z45" s="63" t="s">
        <v>29</v>
      </c>
      <c r="AA45" s="63">
        <f t="shared" si="2"/>
        <v>0</v>
      </c>
      <c r="AB45" s="63">
        <f t="shared" si="3"/>
        <v>0</v>
      </c>
    </row>
    <row r="46" spans="1:28" x14ac:dyDescent="0.25">
      <c r="A46" s="35" t="s">
        <v>122</v>
      </c>
      <c r="B46" s="36" t="s">
        <v>109</v>
      </c>
      <c r="C46" s="63">
        <f t="shared" si="9"/>
        <v>0</v>
      </c>
      <c r="D46" s="63">
        <f t="shared" si="9"/>
        <v>0</v>
      </c>
      <c r="E46" s="63">
        <f t="shared" si="9"/>
        <v>0</v>
      </c>
      <c r="F46" s="63">
        <f t="shared" si="9"/>
        <v>0</v>
      </c>
      <c r="G46" s="63">
        <f t="shared" si="9"/>
        <v>0</v>
      </c>
      <c r="H46" s="63" t="s">
        <v>29</v>
      </c>
      <c r="I46" s="63">
        <f t="shared" si="10"/>
        <v>0</v>
      </c>
      <c r="J46" s="63" t="s">
        <v>29</v>
      </c>
      <c r="K46" s="63">
        <f t="shared" si="9"/>
        <v>0</v>
      </c>
      <c r="L46" s="63" t="s">
        <v>29</v>
      </c>
      <c r="M46" s="63">
        <f t="shared" si="11"/>
        <v>0</v>
      </c>
      <c r="N46" s="63" t="s">
        <v>29</v>
      </c>
      <c r="O46" s="63">
        <f t="shared" si="12"/>
        <v>0</v>
      </c>
      <c r="P46" s="63" t="s">
        <v>29</v>
      </c>
      <c r="Q46" s="63">
        <f t="shared" si="13"/>
        <v>0</v>
      </c>
      <c r="R46" s="63" t="s">
        <v>29</v>
      </c>
      <c r="S46" s="63">
        <f t="shared" si="14"/>
        <v>0</v>
      </c>
      <c r="T46" s="63" t="s">
        <v>29</v>
      </c>
      <c r="U46" s="63">
        <f t="shared" si="15"/>
        <v>0</v>
      </c>
      <c r="V46" s="63" t="s">
        <v>29</v>
      </c>
      <c r="W46" s="63">
        <f t="shared" si="16"/>
        <v>0</v>
      </c>
      <c r="X46" s="63" t="s">
        <v>29</v>
      </c>
      <c r="Y46" s="63">
        <f t="shared" si="17"/>
        <v>0</v>
      </c>
      <c r="Z46" s="63" t="s">
        <v>29</v>
      </c>
      <c r="AA46" s="63">
        <f t="shared" si="2"/>
        <v>0</v>
      </c>
      <c r="AB46" s="63">
        <f t="shared" si="3"/>
        <v>0</v>
      </c>
    </row>
    <row r="47" spans="1:28" ht="31.5" x14ac:dyDescent="0.25">
      <c r="A47" s="35" t="s">
        <v>123</v>
      </c>
      <c r="B47" s="36" t="s">
        <v>111</v>
      </c>
      <c r="C47" s="63">
        <v>0.55000000000000004</v>
      </c>
      <c r="D47" s="63">
        <f t="shared" si="9"/>
        <v>0.39700000000000002</v>
      </c>
      <c r="E47" s="63">
        <f t="shared" si="9"/>
        <v>0</v>
      </c>
      <c r="F47" s="63">
        <v>0.55000000000000004</v>
      </c>
      <c r="G47" s="63">
        <f t="shared" si="9"/>
        <v>0</v>
      </c>
      <c r="H47" s="63" t="s">
        <v>29</v>
      </c>
      <c r="I47" s="63">
        <f t="shared" si="10"/>
        <v>0</v>
      </c>
      <c r="J47" s="63" t="s">
        <v>29</v>
      </c>
      <c r="K47" s="63">
        <v>0</v>
      </c>
      <c r="L47" s="63" t="s">
        <v>29</v>
      </c>
      <c r="M47" s="63">
        <f t="shared" si="11"/>
        <v>0</v>
      </c>
      <c r="N47" s="63" t="s">
        <v>29</v>
      </c>
      <c r="O47" s="63">
        <f t="shared" si="12"/>
        <v>0</v>
      </c>
      <c r="P47" s="63" t="s">
        <v>29</v>
      </c>
      <c r="Q47" s="63">
        <f t="shared" si="13"/>
        <v>0</v>
      </c>
      <c r="R47" s="63" t="s">
        <v>29</v>
      </c>
      <c r="S47" s="63">
        <f t="shared" si="14"/>
        <v>0</v>
      </c>
      <c r="T47" s="63" t="s">
        <v>29</v>
      </c>
      <c r="U47" s="63">
        <f t="shared" si="15"/>
        <v>0</v>
      </c>
      <c r="V47" s="63" t="s">
        <v>29</v>
      </c>
      <c r="W47" s="63">
        <f t="shared" si="16"/>
        <v>0.55000000000000004</v>
      </c>
      <c r="X47" s="63" t="s">
        <v>29</v>
      </c>
      <c r="Y47" s="63">
        <v>0.39700000000000002</v>
      </c>
      <c r="Z47" s="63" t="s">
        <v>29</v>
      </c>
      <c r="AA47" s="63">
        <f t="shared" si="2"/>
        <v>0.55000000000000004</v>
      </c>
      <c r="AB47" s="63">
        <f t="shared" si="3"/>
        <v>0.39700000000000002</v>
      </c>
    </row>
    <row r="48" spans="1:28" ht="31.5" x14ac:dyDescent="0.25">
      <c r="A48" s="35" t="s">
        <v>124</v>
      </c>
      <c r="B48" s="36" t="s">
        <v>113</v>
      </c>
      <c r="C48" s="63">
        <f t="shared" si="9"/>
        <v>0</v>
      </c>
      <c r="D48" s="63">
        <f t="shared" si="9"/>
        <v>0</v>
      </c>
      <c r="E48" s="63">
        <f t="shared" si="9"/>
        <v>0</v>
      </c>
      <c r="F48" s="63">
        <f t="shared" si="9"/>
        <v>0</v>
      </c>
      <c r="G48" s="63">
        <f t="shared" si="9"/>
        <v>0</v>
      </c>
      <c r="H48" s="63" t="s">
        <v>29</v>
      </c>
      <c r="I48" s="63">
        <f t="shared" si="10"/>
        <v>0</v>
      </c>
      <c r="J48" s="63" t="s">
        <v>29</v>
      </c>
      <c r="K48" s="63">
        <f t="shared" si="9"/>
        <v>0</v>
      </c>
      <c r="L48" s="63" t="s">
        <v>29</v>
      </c>
      <c r="M48" s="63">
        <f t="shared" si="11"/>
        <v>0</v>
      </c>
      <c r="N48" s="63" t="s">
        <v>29</v>
      </c>
      <c r="O48" s="63">
        <f t="shared" si="12"/>
        <v>0</v>
      </c>
      <c r="P48" s="63" t="s">
        <v>29</v>
      </c>
      <c r="Q48" s="63">
        <f t="shared" si="13"/>
        <v>0</v>
      </c>
      <c r="R48" s="63" t="s">
        <v>29</v>
      </c>
      <c r="S48" s="63">
        <f t="shared" si="14"/>
        <v>0</v>
      </c>
      <c r="T48" s="63" t="s">
        <v>29</v>
      </c>
      <c r="U48" s="63">
        <f t="shared" si="15"/>
        <v>0</v>
      </c>
      <c r="V48" s="63" t="s">
        <v>29</v>
      </c>
      <c r="W48" s="63">
        <f t="shared" si="16"/>
        <v>0</v>
      </c>
      <c r="X48" s="63" t="s">
        <v>29</v>
      </c>
      <c r="Y48" s="63">
        <f t="shared" si="17"/>
        <v>0</v>
      </c>
      <c r="Z48" s="63" t="s">
        <v>29</v>
      </c>
      <c r="AA48" s="63">
        <f t="shared" si="2"/>
        <v>0</v>
      </c>
      <c r="AB48" s="63">
        <f t="shared" si="3"/>
        <v>0</v>
      </c>
    </row>
    <row r="49" spans="1:28" x14ac:dyDescent="0.25">
      <c r="A49" s="35" t="s">
        <v>125</v>
      </c>
      <c r="B49" s="36" t="s">
        <v>115</v>
      </c>
      <c r="C49" s="63">
        <f t="shared" si="9"/>
        <v>0</v>
      </c>
      <c r="D49" s="63">
        <f t="shared" si="9"/>
        <v>0</v>
      </c>
      <c r="E49" s="63">
        <f t="shared" si="9"/>
        <v>0</v>
      </c>
      <c r="F49" s="63">
        <f t="shared" si="9"/>
        <v>0</v>
      </c>
      <c r="G49" s="63">
        <f t="shared" si="9"/>
        <v>0</v>
      </c>
      <c r="H49" s="63" t="s">
        <v>29</v>
      </c>
      <c r="I49" s="63">
        <f t="shared" si="10"/>
        <v>0</v>
      </c>
      <c r="J49" s="63" t="s">
        <v>29</v>
      </c>
      <c r="K49" s="63">
        <f t="shared" si="9"/>
        <v>0</v>
      </c>
      <c r="L49" s="63" t="s">
        <v>29</v>
      </c>
      <c r="M49" s="63">
        <f t="shared" si="11"/>
        <v>0</v>
      </c>
      <c r="N49" s="63" t="s">
        <v>29</v>
      </c>
      <c r="O49" s="63">
        <f t="shared" si="12"/>
        <v>0</v>
      </c>
      <c r="P49" s="63" t="s">
        <v>29</v>
      </c>
      <c r="Q49" s="63">
        <f t="shared" si="13"/>
        <v>0</v>
      </c>
      <c r="R49" s="63" t="s">
        <v>29</v>
      </c>
      <c r="S49" s="63">
        <f t="shared" si="14"/>
        <v>0</v>
      </c>
      <c r="T49" s="63" t="s">
        <v>29</v>
      </c>
      <c r="U49" s="63">
        <f t="shared" si="15"/>
        <v>0</v>
      </c>
      <c r="V49" s="63" t="s">
        <v>29</v>
      </c>
      <c r="W49" s="63">
        <f t="shared" si="16"/>
        <v>0</v>
      </c>
      <c r="X49" s="63" t="s">
        <v>29</v>
      </c>
      <c r="Y49" s="63">
        <f t="shared" si="17"/>
        <v>0</v>
      </c>
      <c r="Z49" s="63" t="s">
        <v>29</v>
      </c>
      <c r="AA49" s="63">
        <f t="shared" si="2"/>
        <v>0</v>
      </c>
      <c r="AB49" s="63">
        <f t="shared" si="3"/>
        <v>0</v>
      </c>
    </row>
    <row r="50" spans="1:28" ht="18.75" x14ac:dyDescent="0.25">
      <c r="A50" s="35" t="s">
        <v>126</v>
      </c>
      <c r="B50" s="38" t="s">
        <v>117</v>
      </c>
      <c r="C50" s="64">
        <v>0</v>
      </c>
      <c r="D50" s="64">
        <v>0</v>
      </c>
      <c r="E50" s="64">
        <v>0</v>
      </c>
      <c r="F50" s="64">
        <v>0</v>
      </c>
      <c r="G50" s="64">
        <f t="shared" si="9"/>
        <v>0</v>
      </c>
      <c r="H50" s="63" t="s">
        <v>29</v>
      </c>
      <c r="I50" s="64">
        <f t="shared" si="10"/>
        <v>0</v>
      </c>
      <c r="J50" s="63" t="s">
        <v>29</v>
      </c>
      <c r="K50" s="64">
        <f t="shared" si="9"/>
        <v>0</v>
      </c>
      <c r="L50" s="63" t="s">
        <v>29</v>
      </c>
      <c r="M50" s="64">
        <f t="shared" si="11"/>
        <v>0</v>
      </c>
      <c r="N50" s="63" t="s">
        <v>29</v>
      </c>
      <c r="O50" s="64">
        <v>0</v>
      </c>
      <c r="P50" s="63" t="s">
        <v>29</v>
      </c>
      <c r="Q50" s="64">
        <f t="shared" si="13"/>
        <v>0</v>
      </c>
      <c r="R50" s="63" t="s">
        <v>29</v>
      </c>
      <c r="S50" s="64">
        <v>0</v>
      </c>
      <c r="T50" s="63" t="s">
        <v>29</v>
      </c>
      <c r="U50" s="64">
        <v>0</v>
      </c>
      <c r="V50" s="63" t="s">
        <v>29</v>
      </c>
      <c r="W50" s="64">
        <v>0</v>
      </c>
      <c r="X50" s="63" t="s">
        <v>29</v>
      </c>
      <c r="Y50" s="64">
        <f t="shared" si="17"/>
        <v>0</v>
      </c>
      <c r="Z50" s="63" t="s">
        <v>29</v>
      </c>
      <c r="AA50" s="63">
        <f t="shared" si="2"/>
        <v>0</v>
      </c>
      <c r="AB50" s="63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63">
        <f>C30</f>
        <v>3.9289294822905871</v>
      </c>
      <c r="D52" s="63">
        <f t="shared" ref="D52:Y52" si="18">D30</f>
        <v>1.6664399999999999</v>
      </c>
      <c r="E52" s="63">
        <f t="shared" si="18"/>
        <v>0</v>
      </c>
      <c r="F52" s="63">
        <f t="shared" si="18"/>
        <v>3.9289294822905871</v>
      </c>
      <c r="G52" s="63">
        <f t="shared" si="18"/>
        <v>0</v>
      </c>
      <c r="H52" s="63" t="s">
        <v>29</v>
      </c>
      <c r="I52" s="63">
        <f t="shared" ref="I52" si="19">I30</f>
        <v>0</v>
      </c>
      <c r="J52" s="63" t="s">
        <v>29</v>
      </c>
      <c r="K52" s="63">
        <v>0</v>
      </c>
      <c r="L52" s="63" t="s">
        <v>29</v>
      </c>
      <c r="M52" s="63">
        <f t="shared" si="18"/>
        <v>0</v>
      </c>
      <c r="N52" s="63" t="s">
        <v>29</v>
      </c>
      <c r="O52" s="63">
        <f t="shared" si="18"/>
        <v>0</v>
      </c>
      <c r="P52" s="63" t="s">
        <v>29</v>
      </c>
      <c r="Q52" s="63">
        <f t="shared" si="18"/>
        <v>0</v>
      </c>
      <c r="R52" s="63" t="s">
        <v>29</v>
      </c>
      <c r="S52" s="63">
        <f t="shared" si="18"/>
        <v>0</v>
      </c>
      <c r="T52" s="63" t="s">
        <v>29</v>
      </c>
      <c r="U52" s="63">
        <f t="shared" si="18"/>
        <v>0</v>
      </c>
      <c r="V52" s="63" t="s">
        <v>29</v>
      </c>
      <c r="W52" s="63">
        <f t="shared" si="18"/>
        <v>3.9289294822905871</v>
      </c>
      <c r="X52" s="63" t="s">
        <v>29</v>
      </c>
      <c r="Y52" s="63">
        <f t="shared" si="18"/>
        <v>1.6664399999999999</v>
      </c>
      <c r="Z52" s="63" t="s">
        <v>29</v>
      </c>
      <c r="AA52" s="63">
        <f>G52+K52+O52+S52+W52</f>
        <v>3.9289294822905871</v>
      </c>
      <c r="AB52" s="63">
        <f>I52+M52+Q52+U52+Y52</f>
        <v>1.6664399999999999</v>
      </c>
    </row>
    <row r="53" spans="1:28" x14ac:dyDescent="0.25">
      <c r="A53" s="35" t="s">
        <v>130</v>
      </c>
      <c r="B53" s="36" t="s">
        <v>131</v>
      </c>
      <c r="C53" s="63">
        <f t="shared" ref="C53:K55" si="20">C44</f>
        <v>0</v>
      </c>
      <c r="D53" s="63">
        <f t="shared" si="20"/>
        <v>0</v>
      </c>
      <c r="E53" s="63">
        <f t="shared" si="20"/>
        <v>0</v>
      </c>
      <c r="F53" s="63">
        <f t="shared" si="20"/>
        <v>0</v>
      </c>
      <c r="G53" s="63">
        <f t="shared" si="20"/>
        <v>0</v>
      </c>
      <c r="H53" s="63" t="s">
        <v>29</v>
      </c>
      <c r="I53" s="63">
        <f>I44</f>
        <v>0</v>
      </c>
      <c r="J53" s="63" t="s">
        <v>29</v>
      </c>
      <c r="K53" s="63">
        <f t="shared" si="20"/>
        <v>0</v>
      </c>
      <c r="L53" s="63" t="s">
        <v>29</v>
      </c>
      <c r="M53" s="63">
        <f>M44</f>
        <v>0</v>
      </c>
      <c r="N53" s="63" t="s">
        <v>29</v>
      </c>
      <c r="O53" s="63">
        <f>O44</f>
        <v>0</v>
      </c>
      <c r="P53" s="63" t="s">
        <v>29</v>
      </c>
      <c r="Q53" s="63">
        <f>Q44</f>
        <v>0</v>
      </c>
      <c r="R53" s="63" t="s">
        <v>29</v>
      </c>
      <c r="S53" s="63">
        <f>S44</f>
        <v>0</v>
      </c>
      <c r="T53" s="63" t="s">
        <v>29</v>
      </c>
      <c r="U53" s="63">
        <f>U44</f>
        <v>0</v>
      </c>
      <c r="V53" s="63" t="s">
        <v>29</v>
      </c>
      <c r="W53" s="63">
        <f>W44</f>
        <v>0</v>
      </c>
      <c r="X53" s="63" t="s">
        <v>29</v>
      </c>
      <c r="Y53" s="63">
        <f>Y44</f>
        <v>0</v>
      </c>
      <c r="Z53" s="63" t="s">
        <v>29</v>
      </c>
      <c r="AA53" s="63">
        <f t="shared" ref="AA53:AA56" si="21">G53+K53+O53+S53+W53</f>
        <v>0</v>
      </c>
      <c r="AB53" s="63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64">
        <f t="shared" si="20"/>
        <v>0</v>
      </c>
      <c r="D54" s="64">
        <f t="shared" si="20"/>
        <v>0</v>
      </c>
      <c r="E54" s="64">
        <f t="shared" si="20"/>
        <v>0</v>
      </c>
      <c r="F54" s="64">
        <f t="shared" si="20"/>
        <v>0</v>
      </c>
      <c r="G54" s="64">
        <f t="shared" si="20"/>
        <v>0</v>
      </c>
      <c r="H54" s="63" t="s">
        <v>29</v>
      </c>
      <c r="I54" s="64">
        <f>I45</f>
        <v>0</v>
      </c>
      <c r="J54" s="63" t="s">
        <v>29</v>
      </c>
      <c r="K54" s="64">
        <f t="shared" si="20"/>
        <v>0</v>
      </c>
      <c r="L54" s="63" t="s">
        <v>29</v>
      </c>
      <c r="M54" s="64">
        <f>M45</f>
        <v>0</v>
      </c>
      <c r="N54" s="63" t="s">
        <v>29</v>
      </c>
      <c r="O54" s="64">
        <f>O45</f>
        <v>0</v>
      </c>
      <c r="P54" s="63" t="s">
        <v>29</v>
      </c>
      <c r="Q54" s="64">
        <f>Q45</f>
        <v>0</v>
      </c>
      <c r="R54" s="63" t="s">
        <v>29</v>
      </c>
      <c r="S54" s="64">
        <f>S45</f>
        <v>0</v>
      </c>
      <c r="T54" s="63" t="s">
        <v>29</v>
      </c>
      <c r="U54" s="64">
        <f>U45</f>
        <v>0</v>
      </c>
      <c r="V54" s="63" t="s">
        <v>29</v>
      </c>
      <c r="W54" s="64">
        <f>W45</f>
        <v>0</v>
      </c>
      <c r="X54" s="63" t="s">
        <v>29</v>
      </c>
      <c r="Y54" s="64">
        <f>Y45</f>
        <v>0</v>
      </c>
      <c r="Z54" s="63" t="s">
        <v>29</v>
      </c>
      <c r="AA54" s="63">
        <f t="shared" si="21"/>
        <v>0</v>
      </c>
      <c r="AB54" s="63">
        <f t="shared" si="22"/>
        <v>0</v>
      </c>
    </row>
    <row r="55" spans="1:28" x14ac:dyDescent="0.25">
      <c r="A55" s="35" t="s">
        <v>134</v>
      </c>
      <c r="B55" s="38" t="s">
        <v>135</v>
      </c>
      <c r="C55" s="64">
        <f t="shared" si="20"/>
        <v>0</v>
      </c>
      <c r="D55" s="64">
        <f t="shared" si="20"/>
        <v>0</v>
      </c>
      <c r="E55" s="64">
        <f t="shared" si="20"/>
        <v>0</v>
      </c>
      <c r="F55" s="64">
        <f t="shared" si="20"/>
        <v>0</v>
      </c>
      <c r="G55" s="64">
        <f t="shared" si="20"/>
        <v>0</v>
      </c>
      <c r="H55" s="63" t="s">
        <v>29</v>
      </c>
      <c r="I55" s="64">
        <f>I46</f>
        <v>0</v>
      </c>
      <c r="J55" s="63" t="s">
        <v>29</v>
      </c>
      <c r="K55" s="64">
        <f t="shared" si="20"/>
        <v>0</v>
      </c>
      <c r="L55" s="63" t="s">
        <v>29</v>
      </c>
      <c r="M55" s="64">
        <f>M46</f>
        <v>0</v>
      </c>
      <c r="N55" s="63" t="s">
        <v>29</v>
      </c>
      <c r="O55" s="64">
        <f>O46</f>
        <v>0</v>
      </c>
      <c r="P55" s="63" t="s">
        <v>29</v>
      </c>
      <c r="Q55" s="64">
        <f>Q46</f>
        <v>0</v>
      </c>
      <c r="R55" s="63" t="s">
        <v>29</v>
      </c>
      <c r="S55" s="64">
        <f>S46</f>
        <v>0</v>
      </c>
      <c r="T55" s="63" t="s">
        <v>29</v>
      </c>
      <c r="U55" s="64">
        <f>U46</f>
        <v>0</v>
      </c>
      <c r="V55" s="63" t="s">
        <v>29</v>
      </c>
      <c r="W55" s="64">
        <f>W46</f>
        <v>0</v>
      </c>
      <c r="X55" s="63" t="s">
        <v>29</v>
      </c>
      <c r="Y55" s="64">
        <f>Y46</f>
        <v>0</v>
      </c>
      <c r="Z55" s="63" t="s">
        <v>29</v>
      </c>
      <c r="AA55" s="63">
        <f t="shared" si="21"/>
        <v>0</v>
      </c>
      <c r="AB55" s="63">
        <f t="shared" si="22"/>
        <v>0</v>
      </c>
    </row>
    <row r="56" spans="1:28" x14ac:dyDescent="0.25">
      <c r="A56" s="35" t="s">
        <v>136</v>
      </c>
      <c r="B56" s="38" t="s">
        <v>137</v>
      </c>
      <c r="C56" s="64">
        <v>0.55000000000000004</v>
      </c>
      <c r="D56" s="64">
        <f t="shared" ref="D56:K56" si="23">D47+D48+D49</f>
        <v>0.39700000000000002</v>
      </c>
      <c r="E56" s="64">
        <f t="shared" si="23"/>
        <v>0</v>
      </c>
      <c r="F56" s="64">
        <v>0.55000000000000004</v>
      </c>
      <c r="G56" s="64">
        <f t="shared" si="23"/>
        <v>0</v>
      </c>
      <c r="H56" s="63" t="s">
        <v>29</v>
      </c>
      <c r="I56" s="64">
        <f>I47+I48+I49</f>
        <v>0</v>
      </c>
      <c r="J56" s="63" t="s">
        <v>29</v>
      </c>
      <c r="K56" s="64">
        <f t="shared" si="23"/>
        <v>0</v>
      </c>
      <c r="L56" s="63" t="s">
        <v>29</v>
      </c>
      <c r="M56" s="64">
        <f>M47+M48+M49</f>
        <v>0</v>
      </c>
      <c r="N56" s="63" t="s">
        <v>29</v>
      </c>
      <c r="O56" s="64">
        <f>O47+O48+O49</f>
        <v>0</v>
      </c>
      <c r="P56" s="63" t="s">
        <v>29</v>
      </c>
      <c r="Q56" s="64">
        <f>Q47+Q48+Q49</f>
        <v>0</v>
      </c>
      <c r="R56" s="63" t="s">
        <v>29</v>
      </c>
      <c r="S56" s="64">
        <f>S47+S48+S49</f>
        <v>0</v>
      </c>
      <c r="T56" s="63" t="s">
        <v>29</v>
      </c>
      <c r="U56" s="64">
        <f>U47+U48+U49</f>
        <v>0</v>
      </c>
      <c r="V56" s="63" t="s">
        <v>29</v>
      </c>
      <c r="W56" s="64">
        <f>W47+W48+W49</f>
        <v>0.55000000000000004</v>
      </c>
      <c r="X56" s="63" t="s">
        <v>29</v>
      </c>
      <c r="Y56" s="64">
        <f>Y47+Y48+Y49</f>
        <v>0.39700000000000002</v>
      </c>
      <c r="Z56" s="63" t="s">
        <v>29</v>
      </c>
      <c r="AA56" s="63">
        <f t="shared" si="21"/>
        <v>0.55000000000000004</v>
      </c>
      <c r="AB56" s="63">
        <f t="shared" si="22"/>
        <v>0.39700000000000002</v>
      </c>
    </row>
    <row r="57" spans="1:28" ht="18.75" x14ac:dyDescent="0.25">
      <c r="A57" s="35" t="s">
        <v>138</v>
      </c>
      <c r="B57" s="38" t="s">
        <v>139</v>
      </c>
      <c r="C57" s="64">
        <v>0</v>
      </c>
      <c r="D57" s="64">
        <v>0</v>
      </c>
      <c r="E57" s="64">
        <f t="shared" ref="E57:K57" si="24">E50</f>
        <v>0</v>
      </c>
      <c r="F57" s="64">
        <f t="shared" si="24"/>
        <v>0</v>
      </c>
      <c r="G57" s="64">
        <f t="shared" si="24"/>
        <v>0</v>
      </c>
      <c r="H57" s="63" t="s">
        <v>29</v>
      </c>
      <c r="I57" s="64">
        <f>I50</f>
        <v>0</v>
      </c>
      <c r="J57" s="63" t="s">
        <v>29</v>
      </c>
      <c r="K57" s="64">
        <f t="shared" si="24"/>
        <v>0</v>
      </c>
      <c r="L57" s="63" t="s">
        <v>29</v>
      </c>
      <c r="M57" s="64">
        <f>M50</f>
        <v>0</v>
      </c>
      <c r="N57" s="63" t="s">
        <v>29</v>
      </c>
      <c r="O57" s="64">
        <f>O50</f>
        <v>0</v>
      </c>
      <c r="P57" s="63" t="s">
        <v>29</v>
      </c>
      <c r="Q57" s="64">
        <f>Q50</f>
        <v>0</v>
      </c>
      <c r="R57" s="63" t="s">
        <v>29</v>
      </c>
      <c r="S57" s="64">
        <f>S50</f>
        <v>0</v>
      </c>
      <c r="T57" s="63" t="s">
        <v>29</v>
      </c>
      <c r="U57" s="64">
        <f>U50</f>
        <v>0</v>
      </c>
      <c r="V57" s="63" t="s">
        <v>29</v>
      </c>
      <c r="W57" s="64">
        <f>W50</f>
        <v>0</v>
      </c>
      <c r="X57" s="63" t="s">
        <v>29</v>
      </c>
      <c r="Y57" s="64">
        <f>Y50</f>
        <v>0</v>
      </c>
      <c r="Z57" s="63" t="s">
        <v>29</v>
      </c>
      <c r="AA57" s="63">
        <f>G57+K57+O57+S57+W57</f>
        <v>0</v>
      </c>
      <c r="AB57" s="63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66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65">
        <v>0</v>
      </c>
      <c r="D60" s="65">
        <v>0</v>
      </c>
      <c r="E60" s="65">
        <v>0</v>
      </c>
      <c r="F60" s="65">
        <v>0</v>
      </c>
      <c r="G60" s="65">
        <v>0</v>
      </c>
      <c r="H60" s="63" t="s">
        <v>29</v>
      </c>
      <c r="I60" s="65">
        <v>0</v>
      </c>
      <c r="J60" s="63" t="s">
        <v>29</v>
      </c>
      <c r="K60" s="65">
        <v>0</v>
      </c>
      <c r="L60" s="63" t="s">
        <v>29</v>
      </c>
      <c r="M60" s="65">
        <v>0</v>
      </c>
      <c r="N60" s="63" t="s">
        <v>29</v>
      </c>
      <c r="O60" s="65">
        <v>0</v>
      </c>
      <c r="P60" s="63" t="s">
        <v>29</v>
      </c>
      <c r="Q60" s="65">
        <v>0</v>
      </c>
      <c r="R60" s="63" t="s">
        <v>29</v>
      </c>
      <c r="S60" s="65">
        <v>0</v>
      </c>
      <c r="T60" s="63" t="s">
        <v>29</v>
      </c>
      <c r="U60" s="65">
        <v>0</v>
      </c>
      <c r="V60" s="63" t="s">
        <v>29</v>
      </c>
      <c r="W60" s="65">
        <v>0</v>
      </c>
      <c r="X60" s="63" t="s">
        <v>29</v>
      </c>
      <c r="Y60" s="65">
        <v>0</v>
      </c>
      <c r="Z60" s="63" t="s">
        <v>29</v>
      </c>
      <c r="AA60" s="63">
        <f t="shared" ref="AA60:AA64" si="27">G60+K60+O60+S60+W60</f>
        <v>0</v>
      </c>
      <c r="AB60" s="63">
        <f t="shared" si="22"/>
        <v>0</v>
      </c>
    </row>
    <row r="61" spans="1:28" x14ac:dyDescent="0.25">
      <c r="A61" s="35" t="s">
        <v>143</v>
      </c>
      <c r="B61" s="40" t="s">
        <v>107</v>
      </c>
      <c r="C61" s="65">
        <v>0</v>
      </c>
      <c r="D61" s="65">
        <v>0</v>
      </c>
      <c r="E61" s="65">
        <v>0</v>
      </c>
      <c r="F61" s="65">
        <v>0</v>
      </c>
      <c r="G61" s="65">
        <v>0</v>
      </c>
      <c r="H61" s="63" t="s">
        <v>29</v>
      </c>
      <c r="I61" s="65">
        <v>0</v>
      </c>
      <c r="J61" s="63" t="s">
        <v>29</v>
      </c>
      <c r="K61" s="65">
        <v>0</v>
      </c>
      <c r="L61" s="63" t="s">
        <v>29</v>
      </c>
      <c r="M61" s="65">
        <v>0</v>
      </c>
      <c r="N61" s="63" t="s">
        <v>29</v>
      </c>
      <c r="O61" s="65">
        <v>0</v>
      </c>
      <c r="P61" s="63" t="s">
        <v>29</v>
      </c>
      <c r="Q61" s="65">
        <v>0</v>
      </c>
      <c r="R61" s="63" t="s">
        <v>29</v>
      </c>
      <c r="S61" s="65">
        <v>0</v>
      </c>
      <c r="T61" s="63" t="s">
        <v>29</v>
      </c>
      <c r="U61" s="65">
        <v>0</v>
      </c>
      <c r="V61" s="63" t="s">
        <v>29</v>
      </c>
      <c r="W61" s="65">
        <v>0</v>
      </c>
      <c r="X61" s="63" t="s">
        <v>29</v>
      </c>
      <c r="Y61" s="65">
        <v>0</v>
      </c>
      <c r="Z61" s="63" t="s">
        <v>29</v>
      </c>
      <c r="AA61" s="63">
        <f t="shared" si="27"/>
        <v>0</v>
      </c>
      <c r="AB61" s="63">
        <f t="shared" si="22"/>
        <v>0</v>
      </c>
    </row>
    <row r="62" spans="1:28" x14ac:dyDescent="0.25">
      <c r="A62" s="35" t="s">
        <v>144</v>
      </c>
      <c r="B62" s="40" t="s">
        <v>109</v>
      </c>
      <c r="C62" s="65">
        <v>0</v>
      </c>
      <c r="D62" s="65">
        <v>0</v>
      </c>
      <c r="E62" s="65">
        <v>0</v>
      </c>
      <c r="F62" s="65">
        <v>0</v>
      </c>
      <c r="G62" s="65">
        <v>0</v>
      </c>
      <c r="H62" s="63" t="s">
        <v>29</v>
      </c>
      <c r="I62" s="65">
        <v>0</v>
      </c>
      <c r="J62" s="63" t="s">
        <v>29</v>
      </c>
      <c r="K62" s="65">
        <v>0</v>
      </c>
      <c r="L62" s="63" t="s">
        <v>29</v>
      </c>
      <c r="M62" s="65">
        <v>0</v>
      </c>
      <c r="N62" s="63" t="s">
        <v>29</v>
      </c>
      <c r="O62" s="65">
        <v>0</v>
      </c>
      <c r="P62" s="63" t="s">
        <v>29</v>
      </c>
      <c r="Q62" s="65">
        <v>0</v>
      </c>
      <c r="R62" s="63" t="s">
        <v>29</v>
      </c>
      <c r="S62" s="65">
        <v>0</v>
      </c>
      <c r="T62" s="63" t="s">
        <v>29</v>
      </c>
      <c r="U62" s="65">
        <v>0</v>
      </c>
      <c r="V62" s="63" t="s">
        <v>29</v>
      </c>
      <c r="W62" s="65">
        <v>0</v>
      </c>
      <c r="X62" s="63" t="s">
        <v>29</v>
      </c>
      <c r="Y62" s="65">
        <v>0</v>
      </c>
      <c r="Z62" s="63" t="s">
        <v>29</v>
      </c>
      <c r="AA62" s="63">
        <f t="shared" si="27"/>
        <v>0</v>
      </c>
      <c r="AB62" s="63">
        <f t="shared" si="22"/>
        <v>0</v>
      </c>
    </row>
    <row r="63" spans="1:28" x14ac:dyDescent="0.25">
      <c r="A63" s="35" t="s">
        <v>145</v>
      </c>
      <c r="B63" s="40" t="s">
        <v>146</v>
      </c>
      <c r="C63" s="65">
        <v>0</v>
      </c>
      <c r="D63" s="65">
        <v>0</v>
      </c>
      <c r="E63" s="65">
        <v>0</v>
      </c>
      <c r="F63" s="65">
        <v>0</v>
      </c>
      <c r="G63" s="65">
        <v>0</v>
      </c>
      <c r="H63" s="63" t="s">
        <v>29</v>
      </c>
      <c r="I63" s="65">
        <v>0</v>
      </c>
      <c r="J63" s="63" t="s">
        <v>29</v>
      </c>
      <c r="K63" s="65">
        <v>0</v>
      </c>
      <c r="L63" s="63" t="s">
        <v>29</v>
      </c>
      <c r="M63" s="65">
        <v>0</v>
      </c>
      <c r="N63" s="63" t="s">
        <v>29</v>
      </c>
      <c r="O63" s="65">
        <v>0</v>
      </c>
      <c r="P63" s="63" t="s">
        <v>29</v>
      </c>
      <c r="Q63" s="65">
        <v>0</v>
      </c>
      <c r="R63" s="63" t="s">
        <v>29</v>
      </c>
      <c r="S63" s="65">
        <v>0</v>
      </c>
      <c r="T63" s="63" t="s">
        <v>29</v>
      </c>
      <c r="U63" s="65">
        <v>0</v>
      </c>
      <c r="V63" s="63" t="s">
        <v>29</v>
      </c>
      <c r="W63" s="65">
        <v>0</v>
      </c>
      <c r="X63" s="63" t="s">
        <v>29</v>
      </c>
      <c r="Y63" s="65">
        <v>0</v>
      </c>
      <c r="Z63" s="63" t="s">
        <v>29</v>
      </c>
      <c r="AA63" s="63">
        <f t="shared" si="27"/>
        <v>0</v>
      </c>
      <c r="AB63" s="63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64">
        <v>0</v>
      </c>
      <c r="D64" s="64">
        <v>0</v>
      </c>
      <c r="E64" s="64">
        <v>0</v>
      </c>
      <c r="F64" s="64">
        <v>0</v>
      </c>
      <c r="G64" s="64">
        <v>0</v>
      </c>
      <c r="H64" s="63" t="s">
        <v>29</v>
      </c>
      <c r="I64" s="64">
        <v>0</v>
      </c>
      <c r="J64" s="63" t="s">
        <v>29</v>
      </c>
      <c r="K64" s="64">
        <v>0</v>
      </c>
      <c r="L64" s="63" t="s">
        <v>29</v>
      </c>
      <c r="M64" s="64">
        <v>0</v>
      </c>
      <c r="N64" s="63" t="s">
        <v>29</v>
      </c>
      <c r="O64" s="64">
        <v>0</v>
      </c>
      <c r="P64" s="63" t="s">
        <v>29</v>
      </c>
      <c r="Q64" s="64">
        <v>0</v>
      </c>
      <c r="R64" s="63" t="s">
        <v>29</v>
      </c>
      <c r="S64" s="64">
        <v>0</v>
      </c>
      <c r="T64" s="63" t="s">
        <v>29</v>
      </c>
      <c r="U64" s="64">
        <v>0</v>
      </c>
      <c r="V64" s="63" t="s">
        <v>29</v>
      </c>
      <c r="W64" s="64">
        <v>0</v>
      </c>
      <c r="X64" s="63" t="s">
        <v>29</v>
      </c>
      <c r="Y64" s="64">
        <v>0</v>
      </c>
      <c r="Z64" s="63" t="s">
        <v>29</v>
      </c>
      <c r="AA64" s="63">
        <f t="shared" si="27"/>
        <v>0</v>
      </c>
      <c r="AB64" s="63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3"/>
      <c r="C66" s="133"/>
      <c r="D66" s="133"/>
      <c r="E66" s="133"/>
      <c r="F66" s="133"/>
      <c r="G66" s="133"/>
      <c r="H66" s="133"/>
      <c r="I66" s="133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133"/>
      <c r="C68" s="133"/>
      <c r="D68" s="133"/>
      <c r="E68" s="133"/>
      <c r="F68" s="133"/>
      <c r="G68" s="133"/>
      <c r="H68" s="133"/>
      <c r="I68" s="133"/>
      <c r="J68" s="43"/>
      <c r="K68" s="43"/>
    </row>
    <row r="70" spans="1:20" ht="36.75" customHeight="1" x14ac:dyDescent="0.25">
      <c r="B70" s="133"/>
      <c r="C70" s="133"/>
      <c r="D70" s="133"/>
      <c r="E70" s="133"/>
      <c r="F70" s="133"/>
      <c r="G70" s="133"/>
      <c r="H70" s="133"/>
      <c r="I70" s="133"/>
      <c r="J70" s="43"/>
      <c r="K70" s="43"/>
    </row>
    <row r="71" spans="1:20" x14ac:dyDescent="0.25">
      <c r="N71" s="45"/>
    </row>
    <row r="72" spans="1:20" ht="51" customHeight="1" x14ac:dyDescent="0.25">
      <c r="B72" s="133"/>
      <c r="C72" s="133"/>
      <c r="D72" s="133"/>
      <c r="E72" s="133"/>
      <c r="F72" s="133"/>
      <c r="G72" s="133"/>
      <c r="H72" s="133"/>
      <c r="I72" s="133"/>
      <c r="J72" s="43"/>
      <c r="K72" s="43"/>
      <c r="N72" s="45"/>
    </row>
    <row r="73" spans="1:20" ht="32.25" customHeight="1" x14ac:dyDescent="0.25">
      <c r="B73" s="133"/>
      <c r="C73" s="133"/>
      <c r="D73" s="133"/>
      <c r="E73" s="133"/>
      <c r="F73" s="133"/>
      <c r="G73" s="133"/>
      <c r="H73" s="133"/>
      <c r="I73" s="133"/>
      <c r="J73" s="43"/>
      <c r="K73" s="43"/>
    </row>
    <row r="74" spans="1:20" ht="51.75" customHeight="1" x14ac:dyDescent="0.25">
      <c r="B74" s="133"/>
      <c r="C74" s="133"/>
      <c r="D74" s="133"/>
      <c r="E74" s="133"/>
      <c r="F74" s="133"/>
      <c r="G74" s="133"/>
      <c r="H74" s="133"/>
      <c r="I74" s="133"/>
      <c r="J74" s="43"/>
      <c r="K74" s="43"/>
    </row>
    <row r="75" spans="1:20" ht="21.75" customHeight="1" x14ac:dyDescent="0.25">
      <c r="B75" s="131"/>
      <c r="C75" s="131"/>
      <c r="D75" s="131"/>
      <c r="E75" s="131"/>
      <c r="F75" s="131"/>
      <c r="G75" s="131"/>
      <c r="H75" s="131"/>
      <c r="I75" s="131"/>
      <c r="J75" s="46"/>
      <c r="K75" s="46"/>
    </row>
    <row r="76" spans="1:20" ht="23.25" customHeight="1" x14ac:dyDescent="0.25"/>
    <row r="77" spans="1:20" ht="18.75" customHeight="1" x14ac:dyDescent="0.25">
      <c r="B77" s="132"/>
      <c r="C77" s="132"/>
      <c r="D77" s="132"/>
      <c r="E77" s="132"/>
      <c r="F77" s="132"/>
      <c r="G77" s="132"/>
      <c r="H77" s="132"/>
      <c r="I77" s="132"/>
      <c r="J77" s="42"/>
      <c r="K77" s="42"/>
    </row>
  </sheetData>
  <mergeCells count="38"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C20:D21"/>
    <mergeCell ref="S20:V20"/>
    <mergeCell ref="A14:Y14"/>
    <mergeCell ref="A4:U4"/>
    <mergeCell ref="A12:U12"/>
    <mergeCell ref="A9:U9"/>
    <mergeCell ref="A11:U11"/>
    <mergeCell ref="A8:U8"/>
    <mergeCell ref="A6:U6"/>
    <mergeCell ref="B75:I75"/>
    <mergeCell ref="B77:I77"/>
    <mergeCell ref="B66:I66"/>
    <mergeCell ref="B68:I68"/>
    <mergeCell ref="B70:I70"/>
    <mergeCell ref="B72:I72"/>
    <mergeCell ref="B73:I73"/>
    <mergeCell ref="B74:I74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Сергей Анатольевич</cp:lastModifiedBy>
  <cp:lastPrinted>2015-11-30T14:18:17Z</cp:lastPrinted>
  <dcterms:created xsi:type="dcterms:W3CDTF">2015-08-16T15:31:05Z</dcterms:created>
  <dcterms:modified xsi:type="dcterms:W3CDTF">2025-04-22T07:48:54Z</dcterms:modified>
</cp:coreProperties>
</file>